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6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brha-my.sharepoint.com/personal/opmanager_bitterroothumane_org/Documents/Desktop/"/>
    </mc:Choice>
  </mc:AlternateContent>
  <xr:revisionPtr revIDLastSave="181" documentId="13_ncr:1_{1F694E0A-EB01-4AE1-9482-9E84DA99F313}" xr6:coauthVersionLast="47" xr6:coauthVersionMax="47" xr10:uidLastSave="{C5F6F1A1-DE77-402A-9D00-171F51D09381}"/>
  <bookViews>
    <workbookView xWindow="38280" yWindow="1560" windowWidth="29040" windowHeight="15720" xr2:uid="{00000000-000D-0000-FFFF-FFFF00000000}"/>
  </bookViews>
  <sheets>
    <sheet name="2026" sheetId="8" r:id="rId1"/>
    <sheet name="2025" sheetId="6" r:id="rId2"/>
    <sheet name="2024" sheetId="5" r:id="rId3"/>
    <sheet name="2023" sheetId="4" r:id="rId4"/>
    <sheet name="2022" sheetId="3" r:id="rId5"/>
    <sheet name="2021" sheetId="2" r:id="rId6"/>
    <sheet name="2020" sheetId="1" r:id="rId7"/>
    <sheet name="Blank Template" sheetId="10" r:id="rId8"/>
    <sheet name="Year-to-Year Comp" sheetId="11" r:id="rId9"/>
    <sheet name="Fox Hollow" sheetId="12" r:id="rId10"/>
  </sheets>
  <externalReferences>
    <externalReference r:id="rId11"/>
  </externalReferences>
  <definedNames>
    <definedName name="_xlnm.Print_Area" localSheetId="6">'2020'!$A$1:$N$48</definedName>
    <definedName name="_xlnm.Print_Area" localSheetId="5">'2021'!$A$1:$N$48</definedName>
    <definedName name="_xlnm.Print_Area" localSheetId="4">'2022'!$A$1:$N$50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63" i="8" l="1"/>
  <c r="F40" i="8"/>
  <c r="F28" i="8"/>
  <c r="F3" i="8"/>
  <c r="E77" i="8"/>
  <c r="E40" i="8"/>
  <c r="E28" i="8"/>
  <c r="D77" i="8"/>
  <c r="C63" i="8"/>
  <c r="D63" i="8" s="1"/>
  <c r="N61" i="8"/>
  <c r="N60" i="8"/>
  <c r="N59" i="8"/>
  <c r="N58" i="8"/>
  <c r="D51" i="8"/>
  <c r="D40" i="8"/>
  <c r="D28" i="8"/>
  <c r="C77" i="8"/>
  <c r="C40" i="8"/>
  <c r="B40" i="8"/>
  <c r="N39" i="8"/>
  <c r="B28" i="8"/>
  <c r="N27" i="8"/>
  <c r="C28" i="8"/>
  <c r="N26" i="8"/>
  <c r="N34" i="6"/>
  <c r="B77" i="8"/>
  <c r="N78" i="10"/>
  <c r="N77" i="10"/>
  <c r="N76" i="10"/>
  <c r="N75" i="10"/>
  <c r="M69" i="10"/>
  <c r="L69" i="10"/>
  <c r="K69" i="10"/>
  <c r="J69" i="10"/>
  <c r="I69" i="10"/>
  <c r="H69" i="10"/>
  <c r="G69" i="10"/>
  <c r="F69" i="10"/>
  <c r="E69" i="10"/>
  <c r="D69" i="10"/>
  <c r="C69" i="10"/>
  <c r="B69" i="10"/>
  <c r="M68" i="10"/>
  <c r="L68" i="10"/>
  <c r="K68" i="10"/>
  <c r="J68" i="10"/>
  <c r="I68" i="10"/>
  <c r="H68" i="10"/>
  <c r="G68" i="10"/>
  <c r="F68" i="10"/>
  <c r="E68" i="10"/>
  <c r="E70" i="10" s="1"/>
  <c r="D68" i="10"/>
  <c r="C68" i="10"/>
  <c r="B68" i="10"/>
  <c r="M67" i="10"/>
  <c r="M70" i="10" s="1"/>
  <c r="L67" i="10"/>
  <c r="L70" i="10" s="1"/>
  <c r="K67" i="10"/>
  <c r="J67" i="10"/>
  <c r="I67" i="10"/>
  <c r="H67" i="10"/>
  <c r="G67" i="10"/>
  <c r="F67" i="10"/>
  <c r="E67" i="10"/>
  <c r="D67" i="10"/>
  <c r="C67" i="10"/>
  <c r="B67" i="10"/>
  <c r="M62" i="10"/>
  <c r="L62" i="10"/>
  <c r="K62" i="10"/>
  <c r="J62" i="10"/>
  <c r="I62" i="10"/>
  <c r="H62" i="10"/>
  <c r="G62" i="10"/>
  <c r="F62" i="10"/>
  <c r="E62" i="10"/>
  <c r="D62" i="10"/>
  <c r="C62" i="10"/>
  <c r="B62" i="10"/>
  <c r="N62" i="10" s="1"/>
  <c r="M60" i="10"/>
  <c r="L60" i="10"/>
  <c r="K60" i="10"/>
  <c r="J60" i="10"/>
  <c r="I60" i="10"/>
  <c r="H60" i="10"/>
  <c r="G60" i="10"/>
  <c r="F60" i="10"/>
  <c r="E60" i="10"/>
  <c r="D60" i="10"/>
  <c r="C60" i="10"/>
  <c r="B60" i="10"/>
  <c r="M59" i="10"/>
  <c r="L59" i="10"/>
  <c r="K59" i="10"/>
  <c r="J59" i="10"/>
  <c r="I59" i="10"/>
  <c r="H59" i="10"/>
  <c r="G59" i="10"/>
  <c r="F59" i="10"/>
  <c r="E59" i="10"/>
  <c r="D59" i="10"/>
  <c r="C59" i="10"/>
  <c r="B59" i="10"/>
  <c r="N59" i="10" s="1"/>
  <c r="N58" i="10"/>
  <c r="L58" i="10"/>
  <c r="K58" i="10"/>
  <c r="J58" i="10"/>
  <c r="I58" i="10"/>
  <c r="H58" i="10"/>
  <c r="G58" i="10"/>
  <c r="F58" i="10"/>
  <c r="E58" i="10"/>
  <c r="D58" i="10"/>
  <c r="C58" i="10"/>
  <c r="B58" i="10"/>
  <c r="M57" i="10"/>
  <c r="L57" i="10"/>
  <c r="K57" i="10"/>
  <c r="J57" i="10"/>
  <c r="I57" i="10"/>
  <c r="H57" i="10"/>
  <c r="G57" i="10"/>
  <c r="F57" i="10"/>
  <c r="E57" i="10"/>
  <c r="D57" i="10"/>
  <c r="C57" i="10"/>
  <c r="B57" i="10"/>
  <c r="N57" i="10" s="1"/>
  <c r="M55" i="10"/>
  <c r="L55" i="10"/>
  <c r="K55" i="10"/>
  <c r="J55" i="10"/>
  <c r="I55" i="10"/>
  <c r="H55" i="10"/>
  <c r="G55" i="10"/>
  <c r="F55" i="10"/>
  <c r="E55" i="10"/>
  <c r="D55" i="10"/>
  <c r="C55" i="10"/>
  <c r="B55" i="10"/>
  <c r="N55" i="10" s="1"/>
  <c r="M54" i="10"/>
  <c r="L54" i="10"/>
  <c r="K54" i="10"/>
  <c r="J54" i="10"/>
  <c r="I54" i="10"/>
  <c r="H54" i="10"/>
  <c r="G54" i="10"/>
  <c r="F54" i="10"/>
  <c r="E54" i="10"/>
  <c r="D54" i="10"/>
  <c r="C54" i="10"/>
  <c r="B54" i="10"/>
  <c r="M53" i="10"/>
  <c r="L53" i="10"/>
  <c r="K53" i="10"/>
  <c r="J53" i="10"/>
  <c r="I53" i="10"/>
  <c r="H53" i="10"/>
  <c r="G53" i="10"/>
  <c r="F53" i="10"/>
  <c r="E53" i="10"/>
  <c r="D53" i="10"/>
  <c r="C53" i="10"/>
  <c r="B53" i="10"/>
  <c r="M52" i="10"/>
  <c r="L52" i="10"/>
  <c r="K52" i="10"/>
  <c r="J52" i="10"/>
  <c r="I52" i="10"/>
  <c r="H52" i="10"/>
  <c r="G52" i="10"/>
  <c r="F52" i="10"/>
  <c r="E52" i="10"/>
  <c r="D52" i="10"/>
  <c r="C52" i="10"/>
  <c r="B52" i="10"/>
  <c r="N52" i="10" s="1"/>
  <c r="M50" i="10"/>
  <c r="L50" i="10"/>
  <c r="L51" i="10" s="1"/>
  <c r="K50" i="10"/>
  <c r="J50" i="10"/>
  <c r="J51" i="10" s="1"/>
  <c r="I50" i="10"/>
  <c r="H50" i="10"/>
  <c r="G50" i="10"/>
  <c r="F50" i="10"/>
  <c r="E50" i="10"/>
  <c r="D50" i="10"/>
  <c r="C50" i="10"/>
  <c r="B50" i="10"/>
  <c r="L49" i="10"/>
  <c r="L56" i="10" s="1"/>
  <c r="J49" i="10"/>
  <c r="J56" i="10" s="1"/>
  <c r="I49" i="10"/>
  <c r="I56" i="10" s="1"/>
  <c r="H49" i="10"/>
  <c r="H56" i="10" s="1"/>
  <c r="G49" i="10"/>
  <c r="G51" i="10" s="1"/>
  <c r="F49" i="10"/>
  <c r="F51" i="10" s="1"/>
  <c r="E49" i="10"/>
  <c r="E51" i="10" s="1"/>
  <c r="D49" i="10"/>
  <c r="D51" i="10" s="1"/>
  <c r="M47" i="10"/>
  <c r="L47" i="10"/>
  <c r="K47" i="10"/>
  <c r="J47" i="10"/>
  <c r="I47" i="10"/>
  <c r="H47" i="10"/>
  <c r="G47" i="10"/>
  <c r="F47" i="10"/>
  <c r="E47" i="10"/>
  <c r="D47" i="10"/>
  <c r="C47" i="10"/>
  <c r="B47" i="10"/>
  <c r="N47" i="10" s="1"/>
  <c r="N46" i="10"/>
  <c r="N45" i="10"/>
  <c r="N44" i="10"/>
  <c r="N43" i="10"/>
  <c r="N42" i="10"/>
  <c r="N41" i="10"/>
  <c r="M38" i="10"/>
  <c r="L38" i="10"/>
  <c r="K38" i="10"/>
  <c r="J38" i="10"/>
  <c r="I38" i="10"/>
  <c r="H38" i="10"/>
  <c r="G38" i="10"/>
  <c r="F38" i="10"/>
  <c r="E38" i="10"/>
  <c r="D38" i="10"/>
  <c r="C38" i="10"/>
  <c r="B38" i="10"/>
  <c r="N38" i="10" s="1"/>
  <c r="N37" i="10"/>
  <c r="N36" i="10"/>
  <c r="N34" i="10"/>
  <c r="N33" i="10"/>
  <c r="N32" i="10"/>
  <c r="N31" i="10"/>
  <c r="N30" i="10"/>
  <c r="M27" i="10"/>
  <c r="M49" i="10" s="1"/>
  <c r="L27" i="10"/>
  <c r="K27" i="10"/>
  <c r="K49" i="10" s="1"/>
  <c r="K56" i="10" s="1"/>
  <c r="J27" i="10"/>
  <c r="I27" i="10"/>
  <c r="H27" i="10"/>
  <c r="G27" i="10"/>
  <c r="F27" i="10"/>
  <c r="E27" i="10"/>
  <c r="D27" i="10"/>
  <c r="C27" i="10"/>
  <c r="C49" i="10" s="1"/>
  <c r="C51" i="10" s="1"/>
  <c r="B27" i="10"/>
  <c r="B49" i="10" s="1"/>
  <c r="N25" i="10"/>
  <c r="N24" i="10"/>
  <c r="N23" i="10"/>
  <c r="N22" i="10"/>
  <c r="N21" i="10"/>
  <c r="N20" i="10"/>
  <c r="N19" i="10"/>
  <c r="N15" i="10"/>
  <c r="N14" i="10"/>
  <c r="N13" i="10"/>
  <c r="N12" i="10"/>
  <c r="N11" i="10"/>
  <c r="N10" i="10"/>
  <c r="M9" i="10"/>
  <c r="L9" i="10"/>
  <c r="K9" i="10"/>
  <c r="J9" i="10"/>
  <c r="I9" i="10"/>
  <c r="H9" i="10"/>
  <c r="G9" i="10"/>
  <c r="F9" i="10"/>
  <c r="E9" i="10"/>
  <c r="D9" i="10"/>
  <c r="C9" i="10"/>
  <c r="B9" i="10"/>
  <c r="N8" i="10"/>
  <c r="N7" i="10"/>
  <c r="N6" i="10"/>
  <c r="N5" i="10"/>
  <c r="N4" i="10"/>
  <c r="M3" i="10"/>
  <c r="L3" i="10"/>
  <c r="K3" i="10"/>
  <c r="J3" i="10"/>
  <c r="I3" i="10"/>
  <c r="H3" i="10"/>
  <c r="G3" i="10"/>
  <c r="F3" i="10"/>
  <c r="E3" i="10"/>
  <c r="E16" i="10" s="1"/>
  <c r="D3" i="10"/>
  <c r="C3" i="10"/>
  <c r="C16" i="10" s="1"/>
  <c r="B3" i="10"/>
  <c r="B16" i="10" s="1"/>
  <c r="M64" i="8"/>
  <c r="L64" i="8"/>
  <c r="K64" i="8"/>
  <c r="J64" i="8"/>
  <c r="I64" i="8"/>
  <c r="H64" i="8"/>
  <c r="G64" i="8"/>
  <c r="F64" i="8"/>
  <c r="E64" i="8"/>
  <c r="D64" i="8"/>
  <c r="C64" i="8"/>
  <c r="B64" i="8"/>
  <c r="M62" i="8"/>
  <c r="L62" i="8"/>
  <c r="K62" i="8"/>
  <c r="J62" i="8"/>
  <c r="I62" i="8"/>
  <c r="H62" i="8"/>
  <c r="G62" i="8"/>
  <c r="F62" i="8"/>
  <c r="E62" i="8"/>
  <c r="D62" i="8"/>
  <c r="C62" i="8"/>
  <c r="B62" i="8"/>
  <c r="M61" i="8"/>
  <c r="L61" i="8"/>
  <c r="K61" i="8"/>
  <c r="J61" i="8"/>
  <c r="I61" i="8"/>
  <c r="H61" i="8"/>
  <c r="G61" i="8"/>
  <c r="F61" i="8"/>
  <c r="E61" i="8"/>
  <c r="D61" i="8"/>
  <c r="C61" i="8"/>
  <c r="B61" i="8"/>
  <c r="L60" i="8"/>
  <c r="K60" i="8"/>
  <c r="J60" i="8"/>
  <c r="I60" i="8"/>
  <c r="H60" i="8"/>
  <c r="G60" i="8"/>
  <c r="F60" i="8"/>
  <c r="E60" i="8"/>
  <c r="D60" i="8"/>
  <c r="C60" i="8"/>
  <c r="B60" i="8"/>
  <c r="M59" i="8"/>
  <c r="L59" i="8"/>
  <c r="K59" i="8"/>
  <c r="J59" i="8"/>
  <c r="I59" i="8"/>
  <c r="H59" i="8"/>
  <c r="G59" i="8"/>
  <c r="F59" i="8"/>
  <c r="E59" i="8"/>
  <c r="D59" i="8"/>
  <c r="C59" i="8"/>
  <c r="B59" i="8"/>
  <c r="M57" i="8"/>
  <c r="L57" i="8"/>
  <c r="K57" i="8"/>
  <c r="J57" i="8"/>
  <c r="I57" i="8"/>
  <c r="H57" i="8"/>
  <c r="G57" i="8"/>
  <c r="F57" i="8"/>
  <c r="E57" i="8"/>
  <c r="D57" i="8"/>
  <c r="C57" i="8"/>
  <c r="B57" i="8"/>
  <c r="M56" i="8"/>
  <c r="L56" i="8"/>
  <c r="K56" i="8"/>
  <c r="J56" i="8"/>
  <c r="I56" i="8"/>
  <c r="H56" i="8"/>
  <c r="G56" i="8"/>
  <c r="F56" i="8"/>
  <c r="E56" i="8"/>
  <c r="D56" i="8"/>
  <c r="C56" i="8"/>
  <c r="B56" i="8"/>
  <c r="M55" i="8"/>
  <c r="L55" i="8"/>
  <c r="K55" i="8"/>
  <c r="J55" i="8"/>
  <c r="I55" i="8"/>
  <c r="H55" i="8"/>
  <c r="G55" i="8"/>
  <c r="F55" i="8"/>
  <c r="E55" i="8"/>
  <c r="D55" i="8"/>
  <c r="C55" i="8"/>
  <c r="B55" i="8"/>
  <c r="M54" i="8"/>
  <c r="L54" i="8"/>
  <c r="K54" i="8"/>
  <c r="J54" i="8"/>
  <c r="I54" i="8"/>
  <c r="H54" i="8"/>
  <c r="G54" i="8"/>
  <c r="F54" i="8"/>
  <c r="E54" i="8"/>
  <c r="D54" i="8"/>
  <c r="C54" i="8"/>
  <c r="B54" i="8"/>
  <c r="M52" i="8"/>
  <c r="L52" i="8"/>
  <c r="K52" i="8"/>
  <c r="J52" i="8"/>
  <c r="I52" i="8"/>
  <c r="H52" i="8"/>
  <c r="G52" i="8"/>
  <c r="F52" i="8"/>
  <c r="E52" i="8"/>
  <c r="D52" i="8"/>
  <c r="C52" i="8"/>
  <c r="B52" i="8"/>
  <c r="M49" i="8"/>
  <c r="L49" i="8"/>
  <c r="K49" i="8"/>
  <c r="J49" i="8"/>
  <c r="I49" i="8"/>
  <c r="H49" i="8"/>
  <c r="G49" i="8"/>
  <c r="F49" i="8"/>
  <c r="E49" i="8"/>
  <c r="D49" i="8"/>
  <c r="C49" i="8"/>
  <c r="B49" i="8"/>
  <c r="M40" i="8"/>
  <c r="L40" i="8"/>
  <c r="K40" i="8"/>
  <c r="J40" i="8"/>
  <c r="I40" i="8"/>
  <c r="H40" i="8"/>
  <c r="G40" i="8"/>
  <c r="N76" i="8"/>
  <c r="N75" i="8"/>
  <c r="N74" i="8"/>
  <c r="N48" i="8"/>
  <c r="N47" i="8"/>
  <c r="N46" i="8"/>
  <c r="N45" i="8"/>
  <c r="N44" i="8"/>
  <c r="N43" i="8"/>
  <c r="N38" i="8"/>
  <c r="N37" i="8"/>
  <c r="N35" i="8"/>
  <c r="N34" i="8"/>
  <c r="N33" i="8"/>
  <c r="N32" i="8"/>
  <c r="N31" i="8"/>
  <c r="N25" i="8"/>
  <c r="N24" i="8"/>
  <c r="N23" i="8"/>
  <c r="N22" i="8"/>
  <c r="N21" i="8"/>
  <c r="N20" i="8"/>
  <c r="N19" i="8"/>
  <c r="N15" i="8"/>
  <c r="N14" i="8"/>
  <c r="N13" i="8"/>
  <c r="N12" i="8"/>
  <c r="N11" i="8"/>
  <c r="N10" i="8"/>
  <c r="N8" i="8"/>
  <c r="N7" i="8"/>
  <c r="N6" i="8"/>
  <c r="N5" i="8"/>
  <c r="N4" i="8"/>
  <c r="M28" i="8"/>
  <c r="L28" i="8"/>
  <c r="K28" i="8"/>
  <c r="J28" i="8"/>
  <c r="I28" i="8"/>
  <c r="H28" i="8"/>
  <c r="H51" i="8" s="1"/>
  <c r="H58" i="8" s="1"/>
  <c r="G28" i="8"/>
  <c r="M9" i="8"/>
  <c r="L9" i="8"/>
  <c r="K9" i="8"/>
  <c r="K16" i="8" s="1"/>
  <c r="J9" i="8"/>
  <c r="I9" i="8"/>
  <c r="H9" i="8"/>
  <c r="G9" i="8"/>
  <c r="F9" i="8"/>
  <c r="E9" i="8"/>
  <c r="D9" i="8"/>
  <c r="C9" i="8"/>
  <c r="B9" i="8"/>
  <c r="M3" i="8"/>
  <c r="M16" i="8" s="1"/>
  <c r="L3" i="8"/>
  <c r="K3" i="8"/>
  <c r="J3" i="8"/>
  <c r="I3" i="8"/>
  <c r="H3" i="8"/>
  <c r="G3" i="8"/>
  <c r="E3" i="8"/>
  <c r="D3" i="8"/>
  <c r="C3" i="8"/>
  <c r="B3" i="8"/>
  <c r="M69" i="8"/>
  <c r="L69" i="8"/>
  <c r="K69" i="8"/>
  <c r="K70" i="8" s="1"/>
  <c r="J69" i="8"/>
  <c r="I69" i="8"/>
  <c r="H69" i="8"/>
  <c r="G69" i="8"/>
  <c r="F69" i="8"/>
  <c r="E69" i="8"/>
  <c r="D69" i="8"/>
  <c r="C69" i="8"/>
  <c r="B69" i="8"/>
  <c r="M68" i="8"/>
  <c r="L68" i="8"/>
  <c r="K68" i="8"/>
  <c r="J68" i="8"/>
  <c r="I68" i="8"/>
  <c r="H68" i="8"/>
  <c r="G68" i="8"/>
  <c r="F68" i="8"/>
  <c r="E68" i="8"/>
  <c r="D68" i="8"/>
  <c r="C68" i="8"/>
  <c r="B68" i="8"/>
  <c r="M67" i="8"/>
  <c r="L67" i="8"/>
  <c r="K67" i="8"/>
  <c r="J67" i="8"/>
  <c r="I67" i="8"/>
  <c r="H67" i="8"/>
  <c r="G67" i="8"/>
  <c r="F67" i="8"/>
  <c r="E67" i="8"/>
  <c r="D67" i="8"/>
  <c r="C67" i="8"/>
  <c r="B67" i="8"/>
  <c r="N58" i="6"/>
  <c r="N57" i="6"/>
  <c r="N56" i="6"/>
  <c r="I3" i="6"/>
  <c r="C9" i="6"/>
  <c r="D9" i="6"/>
  <c r="E9" i="6"/>
  <c r="F9" i="6"/>
  <c r="G9" i="6"/>
  <c r="G16" i="6" s="1"/>
  <c r="H9" i="6"/>
  <c r="I9" i="6"/>
  <c r="J9" i="6"/>
  <c r="K9" i="6"/>
  <c r="L9" i="6"/>
  <c r="M9" i="6"/>
  <c r="B9" i="6"/>
  <c r="C3" i="6"/>
  <c r="D3" i="6"/>
  <c r="E3" i="6"/>
  <c r="F3" i="6"/>
  <c r="G3" i="6"/>
  <c r="H3" i="6"/>
  <c r="J3" i="6"/>
  <c r="J16" i="6" s="1"/>
  <c r="K3" i="6"/>
  <c r="L3" i="6"/>
  <c r="M3" i="6"/>
  <c r="B3" i="6"/>
  <c r="B16" i="6" s="1"/>
  <c r="H16" i="6"/>
  <c r="G77" i="6"/>
  <c r="F77" i="6"/>
  <c r="D61" i="6"/>
  <c r="N77" i="6"/>
  <c r="N75" i="6"/>
  <c r="N76" i="6"/>
  <c r="N74" i="6"/>
  <c r="C68" i="6"/>
  <c r="D68" i="6"/>
  <c r="E68" i="6"/>
  <c r="E69" i="6" s="1"/>
  <c r="F68" i="6"/>
  <c r="G68" i="6"/>
  <c r="H68" i="6"/>
  <c r="I68" i="6"/>
  <c r="I69" i="6" s="1"/>
  <c r="J68" i="6"/>
  <c r="K68" i="6"/>
  <c r="L68" i="6"/>
  <c r="M68" i="6"/>
  <c r="C67" i="6"/>
  <c r="D67" i="6"/>
  <c r="E67" i="6"/>
  <c r="F67" i="6"/>
  <c r="G67" i="6"/>
  <c r="H67" i="6"/>
  <c r="I67" i="6"/>
  <c r="J67" i="6"/>
  <c r="K67" i="6"/>
  <c r="L67" i="6"/>
  <c r="M67" i="6"/>
  <c r="C66" i="6"/>
  <c r="D66" i="6"/>
  <c r="D69" i="6" s="1"/>
  <c r="E66" i="6"/>
  <c r="F66" i="6"/>
  <c r="G66" i="6"/>
  <c r="H66" i="6"/>
  <c r="I66" i="6"/>
  <c r="J66" i="6"/>
  <c r="K66" i="6"/>
  <c r="L66" i="6"/>
  <c r="L69" i="6" s="1"/>
  <c r="M66" i="6"/>
  <c r="B68" i="6"/>
  <c r="B67" i="6"/>
  <c r="B66" i="6"/>
  <c r="K69" i="6"/>
  <c r="M61" i="6"/>
  <c r="L61" i="6"/>
  <c r="K61" i="6"/>
  <c r="J61" i="6"/>
  <c r="I61" i="6"/>
  <c r="H61" i="6"/>
  <c r="G61" i="6"/>
  <c r="F61" i="6"/>
  <c r="E61" i="6"/>
  <c r="C61" i="6"/>
  <c r="B61" i="6"/>
  <c r="M59" i="6"/>
  <c r="L59" i="6"/>
  <c r="K59" i="6"/>
  <c r="J59" i="6"/>
  <c r="I59" i="6"/>
  <c r="H59" i="6"/>
  <c r="G59" i="6"/>
  <c r="F59" i="6"/>
  <c r="E59" i="6"/>
  <c r="D59" i="6"/>
  <c r="C59" i="6"/>
  <c r="B59" i="6"/>
  <c r="M58" i="6"/>
  <c r="L58" i="6"/>
  <c r="K58" i="6"/>
  <c r="J58" i="6"/>
  <c r="I58" i="6"/>
  <c r="H58" i="6"/>
  <c r="G58" i="6"/>
  <c r="F58" i="6"/>
  <c r="E58" i="6"/>
  <c r="D58" i="6"/>
  <c r="C58" i="6"/>
  <c r="B58" i="6"/>
  <c r="L57" i="6"/>
  <c r="K57" i="6"/>
  <c r="J57" i="6"/>
  <c r="I57" i="6"/>
  <c r="H57" i="6"/>
  <c r="G57" i="6"/>
  <c r="F57" i="6"/>
  <c r="E57" i="6"/>
  <c r="D57" i="6"/>
  <c r="C57" i="6"/>
  <c r="B57" i="6"/>
  <c r="M56" i="6"/>
  <c r="L56" i="6"/>
  <c r="K56" i="6"/>
  <c r="J56" i="6"/>
  <c r="I56" i="6"/>
  <c r="H56" i="6"/>
  <c r="G56" i="6"/>
  <c r="F56" i="6"/>
  <c r="E56" i="6"/>
  <c r="D56" i="6"/>
  <c r="C56" i="6"/>
  <c r="B56" i="6"/>
  <c r="M54" i="6"/>
  <c r="L54" i="6"/>
  <c r="K54" i="6"/>
  <c r="J54" i="6"/>
  <c r="I54" i="6"/>
  <c r="H54" i="6"/>
  <c r="G54" i="6"/>
  <c r="F54" i="6"/>
  <c r="E54" i="6"/>
  <c r="D54" i="6"/>
  <c r="C54" i="6"/>
  <c r="B54" i="6"/>
  <c r="M53" i="6"/>
  <c r="L53" i="6"/>
  <c r="K53" i="6"/>
  <c r="J53" i="6"/>
  <c r="I53" i="6"/>
  <c r="H53" i="6"/>
  <c r="G53" i="6"/>
  <c r="F53" i="6"/>
  <c r="E53" i="6"/>
  <c r="D53" i="6"/>
  <c r="C53" i="6"/>
  <c r="B53" i="6"/>
  <c r="M52" i="6"/>
  <c r="L52" i="6"/>
  <c r="K52" i="6"/>
  <c r="J52" i="6"/>
  <c r="I52" i="6"/>
  <c r="H52" i="6"/>
  <c r="G52" i="6"/>
  <c r="F52" i="6"/>
  <c r="E52" i="6"/>
  <c r="D52" i="6"/>
  <c r="C52" i="6"/>
  <c r="B52" i="6"/>
  <c r="M51" i="6"/>
  <c r="L51" i="6"/>
  <c r="K51" i="6"/>
  <c r="J51" i="6"/>
  <c r="I51" i="6"/>
  <c r="H51" i="6"/>
  <c r="G51" i="6"/>
  <c r="F51" i="6"/>
  <c r="E51" i="6"/>
  <c r="D51" i="6"/>
  <c r="C51" i="6"/>
  <c r="B51" i="6"/>
  <c r="M49" i="6"/>
  <c r="L49" i="6"/>
  <c r="K49" i="6"/>
  <c r="J49" i="6"/>
  <c r="I49" i="6"/>
  <c r="H49" i="6"/>
  <c r="G49" i="6"/>
  <c r="F49" i="6"/>
  <c r="E49" i="6"/>
  <c r="D49" i="6"/>
  <c r="C49" i="6"/>
  <c r="B49" i="6"/>
  <c r="M46" i="6"/>
  <c r="L46" i="6"/>
  <c r="K46" i="6"/>
  <c r="J46" i="6"/>
  <c r="I46" i="6"/>
  <c r="H46" i="6"/>
  <c r="G46" i="6"/>
  <c r="F46" i="6"/>
  <c r="E46" i="6"/>
  <c r="D46" i="6"/>
  <c r="C46" i="6"/>
  <c r="B46" i="6"/>
  <c r="N45" i="6"/>
  <c r="N44" i="6"/>
  <c r="N43" i="6"/>
  <c r="N42" i="6"/>
  <c r="N41" i="6"/>
  <c r="N40" i="6"/>
  <c r="M37" i="6"/>
  <c r="L37" i="6"/>
  <c r="K37" i="6"/>
  <c r="J37" i="6"/>
  <c r="I37" i="6"/>
  <c r="H37" i="6"/>
  <c r="G37" i="6"/>
  <c r="F37" i="6"/>
  <c r="E37" i="6"/>
  <c r="D37" i="6"/>
  <c r="C37" i="6"/>
  <c r="B37" i="6"/>
  <c r="N36" i="6"/>
  <c r="N35" i="6"/>
  <c r="N33" i="6"/>
  <c r="N32" i="6"/>
  <c r="N31" i="6"/>
  <c r="N30" i="6"/>
  <c r="N29" i="6"/>
  <c r="M26" i="6"/>
  <c r="L26" i="6"/>
  <c r="K26" i="6"/>
  <c r="J26" i="6"/>
  <c r="I26" i="6"/>
  <c r="H26" i="6"/>
  <c r="G26" i="6"/>
  <c r="F26" i="6"/>
  <c r="E26" i="6"/>
  <c r="D26" i="6"/>
  <c r="C26" i="6"/>
  <c r="B26" i="6"/>
  <c r="N25" i="6"/>
  <c r="N24" i="6"/>
  <c r="N23" i="6"/>
  <c r="N22" i="6"/>
  <c r="N21" i="6"/>
  <c r="N20" i="6"/>
  <c r="N19" i="6"/>
  <c r="F16" i="6"/>
  <c r="D16" i="6"/>
  <c r="C16" i="6"/>
  <c r="N15" i="6"/>
  <c r="N14" i="6"/>
  <c r="N13" i="6"/>
  <c r="N12" i="6"/>
  <c r="N11" i="6"/>
  <c r="N10" i="6"/>
  <c r="N8" i="6"/>
  <c r="N7" i="6"/>
  <c r="N6" i="6"/>
  <c r="N5" i="6"/>
  <c r="N4" i="6"/>
  <c r="C50" i="5"/>
  <c r="D50" i="5"/>
  <c r="E50" i="5"/>
  <c r="F50" i="5"/>
  <c r="G50" i="5"/>
  <c r="H50" i="5"/>
  <c r="I50" i="5"/>
  <c r="J50" i="5"/>
  <c r="K50" i="5"/>
  <c r="L50" i="5"/>
  <c r="M50" i="5"/>
  <c r="N50" i="5"/>
  <c r="N77" i="5"/>
  <c r="N58" i="5"/>
  <c r="N56" i="5"/>
  <c r="N57" i="5"/>
  <c r="C57" i="5"/>
  <c r="D57" i="5"/>
  <c r="E57" i="5"/>
  <c r="F57" i="5"/>
  <c r="G57" i="5"/>
  <c r="H57" i="5"/>
  <c r="I57" i="5"/>
  <c r="J57" i="5"/>
  <c r="K57" i="5"/>
  <c r="L57" i="5"/>
  <c r="N8" i="5"/>
  <c r="C52" i="5"/>
  <c r="D52" i="5"/>
  <c r="E52" i="5"/>
  <c r="F52" i="5"/>
  <c r="G52" i="5"/>
  <c r="H52" i="5"/>
  <c r="I52" i="5"/>
  <c r="J52" i="5"/>
  <c r="K52" i="5"/>
  <c r="L52" i="5"/>
  <c r="M52" i="5"/>
  <c r="B52" i="5"/>
  <c r="J69" i="5"/>
  <c r="H69" i="5"/>
  <c r="G68" i="5"/>
  <c r="G67" i="5"/>
  <c r="G66" i="5"/>
  <c r="G69" i="5" s="1"/>
  <c r="E16" i="5"/>
  <c r="D69" i="5"/>
  <c r="C69" i="5"/>
  <c r="B69" i="5"/>
  <c r="C58" i="5"/>
  <c r="D58" i="5"/>
  <c r="E58" i="5"/>
  <c r="F58" i="5"/>
  <c r="G58" i="5"/>
  <c r="H58" i="5"/>
  <c r="I58" i="5"/>
  <c r="J58" i="5"/>
  <c r="K58" i="5"/>
  <c r="L58" i="5"/>
  <c r="M58" i="5"/>
  <c r="B58" i="5"/>
  <c r="C59" i="5"/>
  <c r="D59" i="5"/>
  <c r="E59" i="5"/>
  <c r="F59" i="5"/>
  <c r="G59" i="5"/>
  <c r="H59" i="5"/>
  <c r="I59" i="5"/>
  <c r="J59" i="5"/>
  <c r="K59" i="5"/>
  <c r="L59" i="5"/>
  <c r="M59" i="5"/>
  <c r="B59" i="5"/>
  <c r="C61" i="5"/>
  <c r="D61" i="5"/>
  <c r="E61" i="5"/>
  <c r="F61" i="5"/>
  <c r="G61" i="5"/>
  <c r="H61" i="5"/>
  <c r="I61" i="5"/>
  <c r="J61" i="5"/>
  <c r="K61" i="5"/>
  <c r="L61" i="5"/>
  <c r="M61" i="5"/>
  <c r="B61" i="5"/>
  <c r="B57" i="5"/>
  <c r="C56" i="5"/>
  <c r="D56" i="5"/>
  <c r="E56" i="5"/>
  <c r="F56" i="5"/>
  <c r="G56" i="5"/>
  <c r="H56" i="5"/>
  <c r="I56" i="5"/>
  <c r="J56" i="5"/>
  <c r="K56" i="5"/>
  <c r="L56" i="5"/>
  <c r="M56" i="5"/>
  <c r="B56" i="5"/>
  <c r="C49" i="5"/>
  <c r="D49" i="5"/>
  <c r="E49" i="5"/>
  <c r="F49" i="5"/>
  <c r="G49" i="5"/>
  <c r="H49" i="5"/>
  <c r="I49" i="5"/>
  <c r="J49" i="5"/>
  <c r="K49" i="5"/>
  <c r="L49" i="5"/>
  <c r="M49" i="5"/>
  <c r="B49" i="5"/>
  <c r="C46" i="5"/>
  <c r="D46" i="5"/>
  <c r="E46" i="5"/>
  <c r="F46" i="5"/>
  <c r="G46" i="5"/>
  <c r="H46" i="5"/>
  <c r="I46" i="5"/>
  <c r="J46" i="5"/>
  <c r="K46" i="5"/>
  <c r="L46" i="5"/>
  <c r="M46" i="5"/>
  <c r="B46" i="5"/>
  <c r="C37" i="5"/>
  <c r="D37" i="5"/>
  <c r="E37" i="5"/>
  <c r="F37" i="5"/>
  <c r="G37" i="5"/>
  <c r="H37" i="5"/>
  <c r="I37" i="5"/>
  <c r="J37" i="5"/>
  <c r="K37" i="5"/>
  <c r="L37" i="5"/>
  <c r="M37" i="5"/>
  <c r="B37" i="5"/>
  <c r="C16" i="5"/>
  <c r="D16" i="5"/>
  <c r="F16" i="5"/>
  <c r="G16" i="5"/>
  <c r="H16" i="5"/>
  <c r="I16" i="5"/>
  <c r="J16" i="5"/>
  <c r="K16" i="5"/>
  <c r="L16" i="5"/>
  <c r="M16" i="5"/>
  <c r="B16" i="5"/>
  <c r="N14" i="5"/>
  <c r="N30" i="4"/>
  <c r="N36" i="5"/>
  <c r="N7" i="5"/>
  <c r="N13" i="5"/>
  <c r="N45" i="5"/>
  <c r="M54" i="5"/>
  <c r="L54" i="5"/>
  <c r="K54" i="5"/>
  <c r="J54" i="5"/>
  <c r="I54" i="5"/>
  <c r="H54" i="5"/>
  <c r="G54" i="5"/>
  <c r="F54" i="5"/>
  <c r="E54" i="5"/>
  <c r="D54" i="5"/>
  <c r="C54" i="5"/>
  <c r="B54" i="5"/>
  <c r="M53" i="5"/>
  <c r="L53" i="5"/>
  <c r="K53" i="5"/>
  <c r="J53" i="5"/>
  <c r="I53" i="5"/>
  <c r="H53" i="5"/>
  <c r="G53" i="5"/>
  <c r="F53" i="5"/>
  <c r="E53" i="5"/>
  <c r="D53" i="5"/>
  <c r="C53" i="5"/>
  <c r="B53" i="5"/>
  <c r="M51" i="5"/>
  <c r="L51" i="5"/>
  <c r="K51" i="5"/>
  <c r="J51" i="5"/>
  <c r="I51" i="5"/>
  <c r="H51" i="5"/>
  <c r="G51" i="5"/>
  <c r="F51" i="5"/>
  <c r="E51" i="5"/>
  <c r="D51" i="5"/>
  <c r="C51" i="5"/>
  <c r="B51" i="5"/>
  <c r="N44" i="5"/>
  <c r="N43" i="5"/>
  <c r="N42" i="5"/>
  <c r="N40" i="5"/>
  <c r="N41" i="5"/>
  <c r="N35" i="5"/>
  <c r="N33" i="5"/>
  <c r="N32" i="5"/>
  <c r="N31" i="5"/>
  <c r="N30" i="5"/>
  <c r="N29" i="5"/>
  <c r="M26" i="5"/>
  <c r="L26" i="5"/>
  <c r="L48" i="5" s="1"/>
  <c r="K26" i="5"/>
  <c r="J26" i="5"/>
  <c r="I26" i="5"/>
  <c r="H26" i="5"/>
  <c r="G26" i="5"/>
  <c r="F26" i="5"/>
  <c r="E26" i="5"/>
  <c r="D26" i="5"/>
  <c r="C26" i="5"/>
  <c r="B26" i="5"/>
  <c r="N25" i="5"/>
  <c r="N24" i="5"/>
  <c r="N23" i="5"/>
  <c r="N22" i="5"/>
  <c r="N21" i="5"/>
  <c r="N20" i="5"/>
  <c r="N19" i="5"/>
  <c r="N15" i="5"/>
  <c r="N12" i="5"/>
  <c r="N11" i="5"/>
  <c r="N10" i="5"/>
  <c r="N9" i="5"/>
  <c r="N6" i="5"/>
  <c r="N5" i="5"/>
  <c r="N4" i="5"/>
  <c r="N3" i="5"/>
  <c r="K34" i="4"/>
  <c r="N110" i="3"/>
  <c r="N10" i="4"/>
  <c r="N9" i="4"/>
  <c r="N8" i="4"/>
  <c r="N6" i="4"/>
  <c r="N5" i="4"/>
  <c r="N4" i="4"/>
  <c r="C12" i="4"/>
  <c r="D12" i="4"/>
  <c r="E12" i="4"/>
  <c r="F12" i="4"/>
  <c r="G12" i="4"/>
  <c r="H12" i="4"/>
  <c r="I12" i="4"/>
  <c r="J12" i="4"/>
  <c r="K12" i="4"/>
  <c r="L12" i="4"/>
  <c r="M12" i="4"/>
  <c r="B12" i="4"/>
  <c r="C50" i="4"/>
  <c r="D50" i="4"/>
  <c r="E50" i="4"/>
  <c r="F50" i="4"/>
  <c r="G50" i="4"/>
  <c r="H50" i="4"/>
  <c r="I50" i="4"/>
  <c r="J50" i="4"/>
  <c r="K50" i="4"/>
  <c r="L50" i="4"/>
  <c r="M50" i="4"/>
  <c r="C34" i="4"/>
  <c r="D34" i="4"/>
  <c r="E34" i="4"/>
  <c r="F34" i="4"/>
  <c r="G34" i="4"/>
  <c r="H34" i="4"/>
  <c r="I34" i="4"/>
  <c r="J34" i="4"/>
  <c r="L34" i="4"/>
  <c r="M34" i="4"/>
  <c r="C22" i="4"/>
  <c r="D22" i="4"/>
  <c r="E22" i="4"/>
  <c r="F22" i="4"/>
  <c r="F44" i="4" s="1"/>
  <c r="F55" i="4" s="1"/>
  <c r="G22" i="4"/>
  <c r="H22" i="4"/>
  <c r="I22" i="4"/>
  <c r="J22" i="4"/>
  <c r="K22" i="4"/>
  <c r="L22" i="4"/>
  <c r="M22" i="4"/>
  <c r="B22" i="4"/>
  <c r="K69" i="4"/>
  <c r="J69" i="4"/>
  <c r="I69" i="4"/>
  <c r="H69" i="4"/>
  <c r="G69" i="4"/>
  <c r="F69" i="4"/>
  <c r="E69" i="4"/>
  <c r="D69" i="4"/>
  <c r="C69" i="4"/>
  <c r="B69" i="4"/>
  <c r="D49" i="4"/>
  <c r="E49" i="4"/>
  <c r="F49" i="4"/>
  <c r="G49" i="4"/>
  <c r="H49" i="4"/>
  <c r="I49" i="4"/>
  <c r="J49" i="4"/>
  <c r="K49" i="4"/>
  <c r="L49" i="4"/>
  <c r="M49" i="4"/>
  <c r="C49" i="4"/>
  <c r="B49" i="4"/>
  <c r="B34" i="4"/>
  <c r="B28" i="3"/>
  <c r="N28" i="3" s="1"/>
  <c r="K110" i="3"/>
  <c r="J110" i="3"/>
  <c r="I110" i="3"/>
  <c r="H110" i="3"/>
  <c r="G110" i="3"/>
  <c r="F110" i="3"/>
  <c r="E110" i="3"/>
  <c r="D110" i="3"/>
  <c r="C110" i="3"/>
  <c r="B110" i="3"/>
  <c r="N50" i="3"/>
  <c r="M48" i="3"/>
  <c r="L48" i="3"/>
  <c r="K48" i="3"/>
  <c r="J48" i="3"/>
  <c r="I48" i="3"/>
  <c r="H48" i="3"/>
  <c r="G48" i="3"/>
  <c r="F48" i="3"/>
  <c r="E48" i="3"/>
  <c r="D48" i="3"/>
  <c r="C48" i="3"/>
  <c r="B48" i="3"/>
  <c r="N48" i="3" s="1"/>
  <c r="M46" i="3"/>
  <c r="M47" i="3" s="1"/>
  <c r="L46" i="3"/>
  <c r="K46" i="3"/>
  <c r="J46" i="3"/>
  <c r="J47" i="3" s="1"/>
  <c r="I46" i="3"/>
  <c r="I47" i="3" s="1"/>
  <c r="H46" i="3"/>
  <c r="G46" i="3"/>
  <c r="F46" i="3"/>
  <c r="F47" i="3" s="1"/>
  <c r="E46" i="3"/>
  <c r="E47" i="3" s="1"/>
  <c r="D46" i="3"/>
  <c r="C46" i="3"/>
  <c r="B46" i="3"/>
  <c r="N46" i="3" s="1"/>
  <c r="M44" i="3"/>
  <c r="M45" i="3" s="1"/>
  <c r="L44" i="3"/>
  <c r="L45" i="3" s="1"/>
  <c r="K44" i="3"/>
  <c r="J44" i="3"/>
  <c r="I44" i="3"/>
  <c r="I45" i="3" s="1"/>
  <c r="H44" i="3"/>
  <c r="H45" i="3" s="1"/>
  <c r="G44" i="3"/>
  <c r="F44" i="3"/>
  <c r="E44" i="3"/>
  <c r="E45" i="3" s="1"/>
  <c r="C44" i="3"/>
  <c r="B44" i="3"/>
  <c r="N44" i="3" s="1"/>
  <c r="M43" i="3"/>
  <c r="L43" i="3"/>
  <c r="K43" i="3"/>
  <c r="J43" i="3"/>
  <c r="I43" i="3"/>
  <c r="H43" i="3"/>
  <c r="G43" i="3"/>
  <c r="F43" i="3"/>
  <c r="E43" i="3"/>
  <c r="D43" i="3"/>
  <c r="C43" i="3"/>
  <c r="B43" i="3"/>
  <c r="N43" i="3" s="1"/>
  <c r="M42" i="3"/>
  <c r="L42" i="3"/>
  <c r="K42" i="3"/>
  <c r="J42" i="3"/>
  <c r="I42" i="3"/>
  <c r="H42" i="3"/>
  <c r="G42" i="3"/>
  <c r="F42" i="3"/>
  <c r="E42" i="3"/>
  <c r="D42" i="3"/>
  <c r="C42" i="3"/>
  <c r="B42" i="3"/>
  <c r="N42" i="3" s="1"/>
  <c r="M41" i="3"/>
  <c r="L41" i="3"/>
  <c r="K41" i="3"/>
  <c r="J41" i="3"/>
  <c r="I41" i="3"/>
  <c r="H41" i="3"/>
  <c r="G41" i="3"/>
  <c r="F41" i="3"/>
  <c r="E41" i="3"/>
  <c r="D41" i="3"/>
  <c r="C41" i="3"/>
  <c r="B41" i="3"/>
  <c r="N41" i="3" s="1"/>
  <c r="M39" i="3"/>
  <c r="M40" i="3" s="1"/>
  <c r="L39" i="3"/>
  <c r="L40" i="3" s="1"/>
  <c r="K39" i="3"/>
  <c r="J39" i="3"/>
  <c r="I39" i="3"/>
  <c r="I40" i="3" s="1"/>
  <c r="H39" i="3"/>
  <c r="H40" i="3" s="1"/>
  <c r="G39" i="3"/>
  <c r="F39" i="3"/>
  <c r="E39" i="3"/>
  <c r="E40" i="3" s="1"/>
  <c r="D39" i="3"/>
  <c r="D40" i="3" s="1"/>
  <c r="C39" i="3"/>
  <c r="B39" i="3"/>
  <c r="N39" i="3" s="1"/>
  <c r="L38" i="3"/>
  <c r="L47" i="3" s="1"/>
  <c r="H38" i="3"/>
  <c r="H49" i="3" s="1"/>
  <c r="D38" i="3"/>
  <c r="D47" i="3" s="1"/>
  <c r="M36" i="3"/>
  <c r="M38" i="3" s="1"/>
  <c r="M49" i="3" s="1"/>
  <c r="L36" i="3"/>
  <c r="K36" i="3"/>
  <c r="J36" i="3"/>
  <c r="I36" i="3"/>
  <c r="I38" i="3" s="1"/>
  <c r="I49" i="3" s="1"/>
  <c r="H36" i="3"/>
  <c r="G36" i="3"/>
  <c r="F36" i="3"/>
  <c r="F38" i="3" s="1"/>
  <c r="E36" i="3"/>
  <c r="D36" i="3"/>
  <c r="C36" i="3"/>
  <c r="B36" i="3"/>
  <c r="N36" i="3" s="1"/>
  <c r="N35" i="3"/>
  <c r="N34" i="3"/>
  <c r="N33" i="3"/>
  <c r="N32" i="3"/>
  <c r="N31" i="3"/>
  <c r="L28" i="3"/>
  <c r="K28" i="3"/>
  <c r="J28" i="3"/>
  <c r="J38" i="3" s="1"/>
  <c r="I28" i="3"/>
  <c r="H28" i="3"/>
  <c r="G28" i="3"/>
  <c r="E28" i="3"/>
  <c r="E38" i="3" s="1"/>
  <c r="E49" i="3" s="1"/>
  <c r="D28" i="3"/>
  <c r="C28" i="3"/>
  <c r="N27" i="3"/>
  <c r="N26" i="3"/>
  <c r="N25" i="3"/>
  <c r="N24" i="3"/>
  <c r="N23" i="3"/>
  <c r="N22" i="3"/>
  <c r="N21" i="3"/>
  <c r="N20" i="3"/>
  <c r="N19" i="3"/>
  <c r="M16" i="3"/>
  <c r="L16" i="3"/>
  <c r="K16" i="3"/>
  <c r="K38" i="3" s="1"/>
  <c r="K49" i="3" s="1"/>
  <c r="J16" i="3"/>
  <c r="I16" i="3"/>
  <c r="H16" i="3"/>
  <c r="G16" i="3"/>
  <c r="G38" i="3" s="1"/>
  <c r="G49" i="3" s="1"/>
  <c r="F16" i="3"/>
  <c r="E16" i="3"/>
  <c r="D16" i="3"/>
  <c r="C16" i="3"/>
  <c r="C38" i="3" s="1"/>
  <c r="C49" i="3" s="1"/>
  <c r="N15" i="3"/>
  <c r="N14" i="3"/>
  <c r="N13" i="3"/>
  <c r="N12" i="3"/>
  <c r="N11" i="3"/>
  <c r="N10" i="3"/>
  <c r="N9" i="3"/>
  <c r="N16" i="3" s="1"/>
  <c r="M6" i="3"/>
  <c r="L6" i="3"/>
  <c r="K6" i="3"/>
  <c r="J6" i="3"/>
  <c r="I6" i="3"/>
  <c r="H6" i="3"/>
  <c r="G6" i="3"/>
  <c r="F6" i="3"/>
  <c r="E6" i="3"/>
  <c r="D6" i="3"/>
  <c r="C6" i="3"/>
  <c r="B6" i="3"/>
  <c r="N6" i="3" s="1"/>
  <c r="N5" i="3"/>
  <c r="N4" i="3"/>
  <c r="N3" i="3"/>
  <c r="N56" i="4"/>
  <c r="M54" i="4"/>
  <c r="L54" i="4"/>
  <c r="K54" i="4"/>
  <c r="J54" i="4"/>
  <c r="I54" i="4"/>
  <c r="H54" i="4"/>
  <c r="G54" i="4"/>
  <c r="F54" i="4"/>
  <c r="E54" i="4"/>
  <c r="D54" i="4"/>
  <c r="M52" i="4"/>
  <c r="L52" i="4"/>
  <c r="K52" i="4"/>
  <c r="J52" i="4"/>
  <c r="I52" i="4"/>
  <c r="H52" i="4"/>
  <c r="G52" i="4"/>
  <c r="F52" i="4"/>
  <c r="E52" i="4"/>
  <c r="D52" i="4"/>
  <c r="C52" i="4"/>
  <c r="B52" i="4"/>
  <c r="B50" i="4"/>
  <c r="M48" i="4"/>
  <c r="L48" i="4"/>
  <c r="K48" i="4"/>
  <c r="J48" i="4"/>
  <c r="I48" i="4"/>
  <c r="H48" i="4"/>
  <c r="G48" i="4"/>
  <c r="F48" i="4"/>
  <c r="E48" i="4"/>
  <c r="D48" i="4"/>
  <c r="C48" i="4"/>
  <c r="B48" i="4"/>
  <c r="M47" i="4"/>
  <c r="L47" i="4"/>
  <c r="K47" i="4"/>
  <c r="J47" i="4"/>
  <c r="I47" i="4"/>
  <c r="H47" i="4"/>
  <c r="G47" i="4"/>
  <c r="F47" i="4"/>
  <c r="E47" i="4"/>
  <c r="D47" i="4"/>
  <c r="C47" i="4"/>
  <c r="B47" i="4"/>
  <c r="M45" i="4"/>
  <c r="L45" i="4"/>
  <c r="K45" i="4"/>
  <c r="J45" i="4"/>
  <c r="I45" i="4"/>
  <c r="H45" i="4"/>
  <c r="G45" i="4"/>
  <c r="F45" i="4"/>
  <c r="E45" i="4"/>
  <c r="D45" i="4"/>
  <c r="C45" i="4"/>
  <c r="B45" i="4"/>
  <c r="M42" i="4"/>
  <c r="L42" i="4"/>
  <c r="K42" i="4"/>
  <c r="J42" i="4"/>
  <c r="I42" i="4"/>
  <c r="H42" i="4"/>
  <c r="G42" i="4"/>
  <c r="C42" i="4"/>
  <c r="B42" i="4"/>
  <c r="N41" i="4"/>
  <c r="N40" i="4"/>
  <c r="N39" i="4"/>
  <c r="N38" i="4"/>
  <c r="N37" i="4"/>
  <c r="N31" i="4"/>
  <c r="N29" i="4"/>
  <c r="N28" i="4"/>
  <c r="N27" i="4"/>
  <c r="N26" i="4"/>
  <c r="N25" i="4"/>
  <c r="N21" i="4"/>
  <c r="N20" i="4"/>
  <c r="N19" i="4"/>
  <c r="N18" i="4"/>
  <c r="N17" i="4"/>
  <c r="N16" i="4"/>
  <c r="N15" i="4"/>
  <c r="N11" i="4"/>
  <c r="N7" i="4"/>
  <c r="N3" i="4"/>
  <c r="N57" i="8" l="1"/>
  <c r="N77" i="8"/>
  <c r="C51" i="8"/>
  <c r="C53" i="8" s="1"/>
  <c r="L16" i="8"/>
  <c r="N28" i="8"/>
  <c r="H53" i="8"/>
  <c r="D16" i="8"/>
  <c r="G16" i="8"/>
  <c r="G51" i="8"/>
  <c r="H16" i="8"/>
  <c r="E16" i="8"/>
  <c r="I16" i="8"/>
  <c r="I51" i="8"/>
  <c r="I58" i="8" s="1"/>
  <c r="F16" i="8"/>
  <c r="J16" i="8"/>
  <c r="J51" i="8"/>
  <c r="J58" i="8" s="1"/>
  <c r="K51" i="8"/>
  <c r="K58" i="8" s="1"/>
  <c r="D53" i="8"/>
  <c r="E51" i="8"/>
  <c r="L51" i="8"/>
  <c r="L58" i="8" s="1"/>
  <c r="M51" i="8"/>
  <c r="M60" i="8" s="1"/>
  <c r="F51" i="8"/>
  <c r="F58" i="8" s="1"/>
  <c r="M56" i="10"/>
  <c r="M58" i="10"/>
  <c r="M51" i="10"/>
  <c r="N60" i="10"/>
  <c r="F16" i="10"/>
  <c r="G16" i="10"/>
  <c r="K16" i="10"/>
  <c r="L16" i="10"/>
  <c r="G70" i="10"/>
  <c r="M16" i="10"/>
  <c r="B70" i="10"/>
  <c r="C70" i="10"/>
  <c r="I16" i="10"/>
  <c r="H70" i="10"/>
  <c r="D70" i="10"/>
  <c r="N70" i="10" s="1"/>
  <c r="N54" i="10"/>
  <c r="H16" i="10"/>
  <c r="F70" i="10"/>
  <c r="J16" i="10"/>
  <c r="N53" i="10"/>
  <c r="N27" i="10"/>
  <c r="I70" i="10"/>
  <c r="N9" i="10"/>
  <c r="H51" i="10"/>
  <c r="J70" i="10"/>
  <c r="K51" i="10"/>
  <c r="N3" i="10"/>
  <c r="I51" i="10"/>
  <c r="K70" i="10"/>
  <c r="G53" i="8"/>
  <c r="G58" i="8"/>
  <c r="N64" i="8"/>
  <c r="M70" i="8"/>
  <c r="N40" i="8"/>
  <c r="N49" i="8"/>
  <c r="N54" i="8"/>
  <c r="C16" i="8"/>
  <c r="N3" i="8"/>
  <c r="N62" i="8"/>
  <c r="N56" i="8"/>
  <c r="B51" i="8"/>
  <c r="B58" i="8" s="1"/>
  <c r="B16" i="8"/>
  <c r="N55" i="8"/>
  <c r="N9" i="8"/>
  <c r="B51" i="10"/>
  <c r="B61" i="10"/>
  <c r="N49" i="10"/>
  <c r="B56" i="10"/>
  <c r="N56" i="10"/>
  <c r="C56" i="10"/>
  <c r="D56" i="10"/>
  <c r="F56" i="10"/>
  <c r="G56" i="10"/>
  <c r="N50" i="10"/>
  <c r="N51" i="10" s="1"/>
  <c r="D16" i="10"/>
  <c r="E56" i="10"/>
  <c r="N52" i="8"/>
  <c r="E70" i="8"/>
  <c r="G70" i="8"/>
  <c r="B70" i="8"/>
  <c r="H70" i="8"/>
  <c r="C70" i="8"/>
  <c r="I70" i="8"/>
  <c r="J70" i="8"/>
  <c r="D70" i="8"/>
  <c r="L70" i="8"/>
  <c r="F70" i="8"/>
  <c r="M48" i="6"/>
  <c r="M57" i="6" s="1"/>
  <c r="M69" i="6"/>
  <c r="L16" i="6"/>
  <c r="K48" i="6"/>
  <c r="K55" i="6" s="1"/>
  <c r="I48" i="6"/>
  <c r="I55" i="6" s="1"/>
  <c r="N9" i="6"/>
  <c r="I16" i="6"/>
  <c r="M16" i="6"/>
  <c r="E16" i="6"/>
  <c r="H69" i="6"/>
  <c r="N3" i="6"/>
  <c r="G48" i="6"/>
  <c r="G55" i="6" s="1"/>
  <c r="G69" i="6"/>
  <c r="K16" i="6"/>
  <c r="E48" i="6"/>
  <c r="E55" i="6" s="1"/>
  <c r="N46" i="6"/>
  <c r="N51" i="6"/>
  <c r="C48" i="6"/>
  <c r="C50" i="6" s="1"/>
  <c r="C69" i="6"/>
  <c r="N53" i="6"/>
  <c r="N49" i="6"/>
  <c r="F69" i="6"/>
  <c r="J69" i="6"/>
  <c r="B69" i="6"/>
  <c r="D48" i="6"/>
  <c r="D50" i="6" s="1"/>
  <c r="H48" i="6"/>
  <c r="H50" i="6" s="1"/>
  <c r="L48" i="6"/>
  <c r="L50" i="6" s="1"/>
  <c r="N37" i="6"/>
  <c r="B48" i="6"/>
  <c r="B50" i="6" s="1"/>
  <c r="F48" i="6"/>
  <c r="F50" i="6" s="1"/>
  <c r="J48" i="6"/>
  <c r="J50" i="6" s="1"/>
  <c r="N26" i="6"/>
  <c r="N59" i="6"/>
  <c r="N52" i="6"/>
  <c r="N61" i="6"/>
  <c r="N54" i="6"/>
  <c r="N51" i="5"/>
  <c r="N52" i="5"/>
  <c r="M48" i="5"/>
  <c r="M55" i="5" s="1"/>
  <c r="G48" i="5"/>
  <c r="K48" i="5"/>
  <c r="I48" i="5"/>
  <c r="H48" i="5"/>
  <c r="B48" i="5"/>
  <c r="B60" i="5" s="1"/>
  <c r="J48" i="5"/>
  <c r="J55" i="5" s="1"/>
  <c r="N69" i="5"/>
  <c r="F48" i="5"/>
  <c r="E48" i="5"/>
  <c r="E55" i="5" s="1"/>
  <c r="D48" i="5"/>
  <c r="C48" i="5"/>
  <c r="N61" i="5"/>
  <c r="N46" i="5"/>
  <c r="N26" i="5"/>
  <c r="N53" i="5"/>
  <c r="N16" i="5"/>
  <c r="N49" i="5"/>
  <c r="N54" i="5"/>
  <c r="N37" i="5"/>
  <c r="N59" i="5"/>
  <c r="G55" i="5"/>
  <c r="L44" i="4"/>
  <c r="L55" i="4" s="1"/>
  <c r="K44" i="4"/>
  <c r="K55" i="4" s="1"/>
  <c r="J44" i="4"/>
  <c r="J46" i="4" s="1"/>
  <c r="G44" i="4"/>
  <c r="G51" i="4" s="1"/>
  <c r="M44" i="4"/>
  <c r="M51" i="4" s="1"/>
  <c r="I44" i="4"/>
  <c r="I53" i="4" s="1"/>
  <c r="F53" i="4"/>
  <c r="F46" i="4"/>
  <c r="F51" i="4"/>
  <c r="H44" i="4"/>
  <c r="H46" i="4" s="1"/>
  <c r="E44" i="4"/>
  <c r="E53" i="4" s="1"/>
  <c r="C44" i="4"/>
  <c r="C55" i="4" s="1"/>
  <c r="N54" i="4"/>
  <c r="N50" i="4"/>
  <c r="N42" i="4"/>
  <c r="D44" i="4"/>
  <c r="D51" i="4" s="1"/>
  <c r="N52" i="4"/>
  <c r="N22" i="4"/>
  <c r="N45" i="4"/>
  <c r="N12" i="4"/>
  <c r="N49" i="4"/>
  <c r="M53" i="4"/>
  <c r="G45" i="3"/>
  <c r="K45" i="3"/>
  <c r="C47" i="3"/>
  <c r="G47" i="3"/>
  <c r="K47" i="3"/>
  <c r="J45" i="3"/>
  <c r="J40" i="3"/>
  <c r="J49" i="3"/>
  <c r="F40" i="3"/>
  <c r="F49" i="3"/>
  <c r="F45" i="3"/>
  <c r="C40" i="3"/>
  <c r="G40" i="3"/>
  <c r="K40" i="3"/>
  <c r="C45" i="3"/>
  <c r="H47" i="3"/>
  <c r="B38" i="3"/>
  <c r="D45" i="3"/>
  <c r="D49" i="3"/>
  <c r="L49" i="3"/>
  <c r="M55" i="4"/>
  <c r="M46" i="4"/>
  <c r="H55" i="4"/>
  <c r="B44" i="4"/>
  <c r="B46" i="4" s="1"/>
  <c r="N34" i="4"/>
  <c r="E53" i="8" l="1"/>
  <c r="E63" i="8"/>
  <c r="E58" i="8"/>
  <c r="D58" i="8"/>
  <c r="C58" i="8"/>
  <c r="I53" i="8"/>
  <c r="J53" i="8"/>
  <c r="M53" i="8"/>
  <c r="K53" i="8"/>
  <c r="M58" i="8"/>
  <c r="F53" i="8"/>
  <c r="L53" i="8"/>
  <c r="N16" i="10"/>
  <c r="N70" i="8"/>
  <c r="N16" i="8"/>
  <c r="N51" i="8"/>
  <c r="B63" i="8"/>
  <c r="B53" i="8"/>
  <c r="C61" i="10"/>
  <c r="D61" i="10" s="1"/>
  <c r="E61" i="10" s="1"/>
  <c r="F61" i="10" s="1"/>
  <c r="G61" i="10" s="1"/>
  <c r="H61" i="10" s="1"/>
  <c r="I61" i="10" s="1"/>
  <c r="J61" i="10" s="1"/>
  <c r="K61" i="10" s="1"/>
  <c r="L61" i="10" s="1"/>
  <c r="M61" i="10" s="1"/>
  <c r="M50" i="6"/>
  <c r="M55" i="6"/>
  <c r="K50" i="6"/>
  <c r="N16" i="6"/>
  <c r="I50" i="6"/>
  <c r="H55" i="6"/>
  <c r="G50" i="6"/>
  <c r="F55" i="6"/>
  <c r="N69" i="6"/>
  <c r="E50" i="6"/>
  <c r="D55" i="6"/>
  <c r="C55" i="6"/>
  <c r="B60" i="6"/>
  <c r="C60" i="6" s="1"/>
  <c r="D60" i="6" s="1"/>
  <c r="E60" i="6" s="1"/>
  <c r="F60" i="6" s="1"/>
  <c r="G60" i="6" s="1"/>
  <c r="H60" i="6" s="1"/>
  <c r="I60" i="6" s="1"/>
  <c r="J60" i="6" s="1"/>
  <c r="K60" i="6" s="1"/>
  <c r="L60" i="6" s="1"/>
  <c r="M60" i="6" s="1"/>
  <c r="B55" i="6"/>
  <c r="L55" i="6"/>
  <c r="N48" i="6"/>
  <c r="N50" i="6" s="1"/>
  <c r="J55" i="6"/>
  <c r="M57" i="5"/>
  <c r="K55" i="5"/>
  <c r="I55" i="5"/>
  <c r="C60" i="5"/>
  <c r="D60" i="5" s="1"/>
  <c r="E60" i="5" s="1"/>
  <c r="F60" i="5" s="1"/>
  <c r="G60" i="5" s="1"/>
  <c r="F55" i="5"/>
  <c r="D55" i="5"/>
  <c r="N48" i="5"/>
  <c r="N55" i="5" s="1"/>
  <c r="H55" i="5"/>
  <c r="C55" i="5"/>
  <c r="B50" i="5"/>
  <c r="B55" i="5"/>
  <c r="L55" i="5"/>
  <c r="K51" i="4"/>
  <c r="G53" i="4"/>
  <c r="E51" i="4"/>
  <c r="G55" i="4"/>
  <c r="H53" i="4"/>
  <c r="G46" i="4"/>
  <c r="H51" i="4"/>
  <c r="K53" i="4"/>
  <c r="K46" i="4"/>
  <c r="E46" i="4"/>
  <c r="E55" i="4"/>
  <c r="L51" i="4"/>
  <c r="I51" i="4"/>
  <c r="J53" i="4"/>
  <c r="J55" i="4"/>
  <c r="J51" i="4"/>
  <c r="L53" i="4"/>
  <c r="L46" i="4"/>
  <c r="C51" i="4"/>
  <c r="C53" i="4"/>
  <c r="I55" i="4"/>
  <c r="I46" i="4"/>
  <c r="C46" i="4"/>
  <c r="D46" i="4"/>
  <c r="D53" i="4"/>
  <c r="D55" i="4"/>
  <c r="B51" i="4"/>
  <c r="B49" i="3"/>
  <c r="N49" i="3" s="1"/>
  <c r="B40" i="3"/>
  <c r="N38" i="3"/>
  <c r="B47" i="3"/>
  <c r="B45" i="3"/>
  <c r="B55" i="4"/>
  <c r="B53" i="4"/>
  <c r="N44" i="4"/>
  <c r="N53" i="8" l="1"/>
  <c r="N61" i="10"/>
  <c r="N55" i="6"/>
  <c r="N60" i="6"/>
  <c r="N60" i="5"/>
  <c r="N55" i="4"/>
  <c r="N47" i="3"/>
  <c r="N40" i="3"/>
  <c r="N45" i="3"/>
  <c r="N53" i="4"/>
  <c r="N46" i="4"/>
  <c r="N51" i="4"/>
  <c r="N63" i="8" l="1"/>
  <c r="K4" i="2"/>
  <c r="K3" i="2"/>
  <c r="K6" i="2" s="1"/>
  <c r="M46" i="2"/>
  <c r="L46" i="2"/>
  <c r="K46" i="2"/>
  <c r="J46" i="2"/>
  <c r="I46" i="2"/>
  <c r="H46" i="2"/>
  <c r="G46" i="2"/>
  <c r="F46" i="2"/>
  <c r="N46" i="2" s="1"/>
  <c r="E46" i="2"/>
  <c r="D46" i="2"/>
  <c r="C46" i="2"/>
  <c r="M37" i="2"/>
  <c r="M38" i="2" s="1"/>
  <c r="L37" i="2"/>
  <c r="K37" i="2"/>
  <c r="J37" i="2"/>
  <c r="I37" i="2"/>
  <c r="I38" i="2" s="1"/>
  <c r="H37" i="2"/>
  <c r="G37" i="2"/>
  <c r="F37" i="2"/>
  <c r="E37" i="2"/>
  <c r="N37" i="2" s="1"/>
  <c r="B37" i="2"/>
  <c r="D37" i="2"/>
  <c r="C37" i="2"/>
  <c r="C47" i="2"/>
  <c r="B46" i="2"/>
  <c r="N48" i="2"/>
  <c r="M44" i="2"/>
  <c r="L44" i="2"/>
  <c r="K44" i="2"/>
  <c r="J44" i="2"/>
  <c r="I44" i="2"/>
  <c r="H44" i="2"/>
  <c r="G44" i="2"/>
  <c r="F44" i="2"/>
  <c r="F45" i="2" s="1"/>
  <c r="E44" i="2"/>
  <c r="D44" i="2"/>
  <c r="C44" i="2"/>
  <c r="B44" i="2"/>
  <c r="N44" i="2" s="1"/>
  <c r="M42" i="2"/>
  <c r="L42" i="2"/>
  <c r="K42" i="2"/>
  <c r="K43" i="2" s="1"/>
  <c r="J42" i="2"/>
  <c r="I42" i="2"/>
  <c r="H42" i="2"/>
  <c r="G42" i="2"/>
  <c r="F42" i="2"/>
  <c r="E42" i="2"/>
  <c r="C42" i="2"/>
  <c r="B42" i="2"/>
  <c r="N42" i="2" s="1"/>
  <c r="L41" i="2"/>
  <c r="K41" i="2"/>
  <c r="J41" i="2"/>
  <c r="I41" i="2"/>
  <c r="H41" i="2"/>
  <c r="F41" i="2"/>
  <c r="E41" i="2"/>
  <c r="D41" i="2"/>
  <c r="C41" i="2"/>
  <c r="B41" i="2"/>
  <c r="N41" i="2" s="1"/>
  <c r="M40" i="2"/>
  <c r="L40" i="2"/>
  <c r="K40" i="2"/>
  <c r="J40" i="2"/>
  <c r="I40" i="2"/>
  <c r="H40" i="2"/>
  <c r="G40" i="2"/>
  <c r="F40" i="2"/>
  <c r="E40" i="2"/>
  <c r="D40" i="2"/>
  <c r="C40" i="2"/>
  <c r="B40" i="2"/>
  <c r="N40" i="2" s="1"/>
  <c r="M39" i="2"/>
  <c r="L39" i="2"/>
  <c r="K39" i="2"/>
  <c r="J39" i="2"/>
  <c r="I39" i="2"/>
  <c r="H39" i="2"/>
  <c r="G39" i="2"/>
  <c r="F39" i="2"/>
  <c r="E39" i="2"/>
  <c r="D39" i="2"/>
  <c r="C39" i="2"/>
  <c r="B39" i="2"/>
  <c r="M35" i="2"/>
  <c r="L35" i="2"/>
  <c r="K35" i="2"/>
  <c r="J35" i="2"/>
  <c r="J36" i="2" s="1"/>
  <c r="I35" i="2"/>
  <c r="H35" i="2"/>
  <c r="G35" i="2"/>
  <c r="F35" i="2"/>
  <c r="E35" i="2"/>
  <c r="D35" i="2"/>
  <c r="C35" i="2"/>
  <c r="B35" i="2"/>
  <c r="N34" i="2"/>
  <c r="N33" i="2"/>
  <c r="N32" i="2"/>
  <c r="N31" i="2"/>
  <c r="N30" i="2"/>
  <c r="M28" i="2"/>
  <c r="L28" i="2"/>
  <c r="L36" i="2" s="1"/>
  <c r="K28" i="2"/>
  <c r="J28" i="2"/>
  <c r="I28" i="2"/>
  <c r="H28" i="2"/>
  <c r="H36" i="2" s="1"/>
  <c r="G28" i="2"/>
  <c r="F28" i="2"/>
  <c r="E28" i="2"/>
  <c r="D28" i="2"/>
  <c r="N28" i="2" s="1"/>
  <c r="C28" i="2"/>
  <c r="B28" i="2"/>
  <c r="N27" i="2"/>
  <c r="N26" i="2"/>
  <c r="N25" i="2"/>
  <c r="N24" i="2"/>
  <c r="N23" i="2"/>
  <c r="N22" i="2"/>
  <c r="N21" i="2"/>
  <c r="N20" i="2"/>
  <c r="N19" i="2"/>
  <c r="M16" i="2"/>
  <c r="M36" i="2" s="1"/>
  <c r="L16" i="2"/>
  <c r="K16" i="2"/>
  <c r="J16" i="2"/>
  <c r="I16" i="2"/>
  <c r="I36" i="2" s="1"/>
  <c r="H16" i="2"/>
  <c r="G16" i="2"/>
  <c r="F16" i="2"/>
  <c r="E16" i="2"/>
  <c r="E36" i="2" s="1"/>
  <c r="D16" i="2"/>
  <c r="C16" i="2"/>
  <c r="B16" i="2"/>
  <c r="N14" i="2"/>
  <c r="N13" i="2"/>
  <c r="N12" i="2"/>
  <c r="N11" i="2"/>
  <c r="N16" i="2" s="1"/>
  <c r="N10" i="2"/>
  <c r="N9" i="2"/>
  <c r="M6" i="2"/>
  <c r="L6" i="2"/>
  <c r="J6" i="2"/>
  <c r="I6" i="2"/>
  <c r="H6" i="2"/>
  <c r="G6" i="2"/>
  <c r="F6" i="2"/>
  <c r="E6" i="2"/>
  <c r="D6" i="2"/>
  <c r="N6" i="2" s="1"/>
  <c r="C6" i="2"/>
  <c r="B6" i="2"/>
  <c r="N5" i="2"/>
  <c r="N4" i="2"/>
  <c r="L37" i="1"/>
  <c r="M37" i="1"/>
  <c r="M35" i="1"/>
  <c r="M28" i="1"/>
  <c r="L28" i="1"/>
  <c r="J28" i="1"/>
  <c r="L35" i="1"/>
  <c r="K35" i="1"/>
  <c r="K37" i="1"/>
  <c r="K28" i="1"/>
  <c r="K36" i="1"/>
  <c r="K43" i="1" s="1"/>
  <c r="N12" i="1"/>
  <c r="I46" i="1"/>
  <c r="N48" i="1"/>
  <c r="I42" i="1"/>
  <c r="I43" i="1" s="1"/>
  <c r="I16" i="1"/>
  <c r="I28" i="1"/>
  <c r="I35" i="1"/>
  <c r="I36" i="1" s="1"/>
  <c r="B28" i="1"/>
  <c r="C28" i="1"/>
  <c r="D28" i="1"/>
  <c r="E28" i="1"/>
  <c r="N28" i="1" s="1"/>
  <c r="F28" i="1"/>
  <c r="G28" i="1"/>
  <c r="H28" i="1"/>
  <c r="N27" i="1"/>
  <c r="N26" i="1"/>
  <c r="N25" i="1"/>
  <c r="N24" i="1"/>
  <c r="N23" i="1"/>
  <c r="N22" i="1"/>
  <c r="N21" i="1"/>
  <c r="N20" i="1"/>
  <c r="I44" i="1"/>
  <c r="I45" i="1" s="1"/>
  <c r="B16" i="1"/>
  <c r="B36" i="1" s="1"/>
  <c r="B35" i="1"/>
  <c r="C16" i="1"/>
  <c r="C36" i="1" s="1"/>
  <c r="C35" i="1"/>
  <c r="D16" i="1"/>
  <c r="D35" i="1"/>
  <c r="E16" i="1"/>
  <c r="E36" i="1" s="1"/>
  <c r="E35" i="1"/>
  <c r="F16" i="1"/>
  <c r="F36" i="1" s="1"/>
  <c r="F35" i="1"/>
  <c r="G16" i="1"/>
  <c r="G36" i="1" s="1"/>
  <c r="G35" i="1"/>
  <c r="H16" i="1"/>
  <c r="H35" i="1"/>
  <c r="J16" i="1"/>
  <c r="J36" i="1" s="1"/>
  <c r="J35" i="1"/>
  <c r="K16" i="1"/>
  <c r="L16" i="1"/>
  <c r="L36" i="1" s="1"/>
  <c r="M16" i="1"/>
  <c r="B46" i="1"/>
  <c r="C46" i="1"/>
  <c r="N46" i="1" s="1"/>
  <c r="D46" i="1"/>
  <c r="E46" i="1"/>
  <c r="F46" i="1"/>
  <c r="G46" i="1"/>
  <c r="H46" i="1"/>
  <c r="J46" i="1"/>
  <c r="K46" i="1"/>
  <c r="L46" i="1"/>
  <c r="M46" i="1"/>
  <c r="B44" i="1"/>
  <c r="C44" i="1"/>
  <c r="C45" i="1" s="1"/>
  <c r="D44" i="1"/>
  <c r="E44" i="1"/>
  <c r="F44" i="1"/>
  <c r="G44" i="1"/>
  <c r="H44" i="1"/>
  <c r="J44" i="1"/>
  <c r="K44" i="1"/>
  <c r="L44" i="1"/>
  <c r="M44" i="1"/>
  <c r="B42" i="1"/>
  <c r="C42" i="1"/>
  <c r="D42" i="1"/>
  <c r="E42" i="1"/>
  <c r="E43" i="1" s="1"/>
  <c r="F42" i="1"/>
  <c r="G42" i="1"/>
  <c r="H42" i="1"/>
  <c r="H43" i="1" s="1"/>
  <c r="J42" i="1"/>
  <c r="K42" i="1"/>
  <c r="L42" i="1"/>
  <c r="M42" i="1"/>
  <c r="M43" i="1" s="1"/>
  <c r="B41" i="1"/>
  <c r="C41" i="1"/>
  <c r="D41" i="1"/>
  <c r="N41" i="1" s="1"/>
  <c r="E41" i="1"/>
  <c r="F41" i="1"/>
  <c r="G41" i="1"/>
  <c r="H41" i="1"/>
  <c r="I41" i="1"/>
  <c r="J41" i="1"/>
  <c r="K41" i="1"/>
  <c r="L41" i="1"/>
  <c r="B40" i="1"/>
  <c r="C40" i="1"/>
  <c r="D40" i="1"/>
  <c r="N40" i="1" s="1"/>
  <c r="E40" i="1"/>
  <c r="F40" i="1"/>
  <c r="G40" i="1"/>
  <c r="H40" i="1"/>
  <c r="I40" i="1"/>
  <c r="J40" i="1"/>
  <c r="K40" i="1"/>
  <c r="L40" i="1"/>
  <c r="M40" i="1"/>
  <c r="B39" i="1"/>
  <c r="C39" i="1"/>
  <c r="D39" i="1"/>
  <c r="N39" i="1" s="1"/>
  <c r="E39" i="1"/>
  <c r="F39" i="1"/>
  <c r="G39" i="1"/>
  <c r="H39" i="1"/>
  <c r="I39" i="1"/>
  <c r="J39" i="1"/>
  <c r="K39" i="1"/>
  <c r="L39" i="1"/>
  <c r="M39" i="1"/>
  <c r="B37" i="1"/>
  <c r="N4" i="1"/>
  <c r="N33" i="1"/>
  <c r="N34" i="1"/>
  <c r="N31" i="1"/>
  <c r="N11" i="1"/>
  <c r="N10" i="1"/>
  <c r="N5" i="1"/>
  <c r="N3" i="1"/>
  <c r="M6" i="1"/>
  <c r="L6" i="1"/>
  <c r="K6" i="1"/>
  <c r="J6" i="1"/>
  <c r="I6" i="1"/>
  <c r="H6" i="1"/>
  <c r="G6" i="1"/>
  <c r="F6" i="1"/>
  <c r="E6" i="1"/>
  <c r="D6" i="1"/>
  <c r="C6" i="1"/>
  <c r="B6" i="1"/>
  <c r="N6" i="1" s="1"/>
  <c r="N15" i="1"/>
  <c r="N14" i="1"/>
  <c r="N13" i="1"/>
  <c r="N9" i="1"/>
  <c r="N16" i="1" s="1"/>
  <c r="N30" i="1"/>
  <c r="N32" i="1"/>
  <c r="N19" i="1"/>
  <c r="M36" i="1"/>
  <c r="M38" i="1" s="1"/>
  <c r="K45" i="1"/>
  <c r="N37" i="1"/>
  <c r="H36" i="1"/>
  <c r="H47" i="1" s="1"/>
  <c r="H38" i="1"/>
  <c r="H45" i="1"/>
  <c r="N42" i="1"/>
  <c r="N44" i="1"/>
  <c r="D36" i="1"/>
  <c r="D38" i="1" s="1"/>
  <c r="B36" i="2"/>
  <c r="B38" i="2" s="1"/>
  <c r="D43" i="1"/>
  <c r="C36" i="2"/>
  <c r="C43" i="2"/>
  <c r="C38" i="2"/>
  <c r="C45" i="2"/>
  <c r="F36" i="2"/>
  <c r="F47" i="2" s="1"/>
  <c r="G36" i="2"/>
  <c r="G47" i="2" s="1"/>
  <c r="G38" i="2"/>
  <c r="G45" i="2"/>
  <c r="G43" i="2"/>
  <c r="N35" i="2"/>
  <c r="N39" i="2"/>
  <c r="K36" i="2"/>
  <c r="K47" i="2" s="1"/>
  <c r="K38" i="2"/>
  <c r="K45" i="2"/>
  <c r="F47" i="1" l="1"/>
  <c r="F38" i="1"/>
  <c r="F45" i="1"/>
  <c r="F43" i="1"/>
  <c r="J43" i="2"/>
  <c r="J38" i="2"/>
  <c r="J47" i="2"/>
  <c r="J45" i="2"/>
  <c r="L45" i="1"/>
  <c r="I38" i="1"/>
  <c r="I47" i="1"/>
  <c r="E43" i="2"/>
  <c r="E45" i="2"/>
  <c r="E47" i="2"/>
  <c r="I45" i="2"/>
  <c r="I47" i="2"/>
  <c r="I43" i="2"/>
  <c r="M47" i="2"/>
  <c r="M43" i="2"/>
  <c r="M45" i="2"/>
  <c r="H45" i="2"/>
  <c r="H38" i="2"/>
  <c r="H47" i="2"/>
  <c r="H43" i="2"/>
  <c r="L38" i="2"/>
  <c r="L45" i="2"/>
  <c r="L47" i="2"/>
  <c r="L43" i="2"/>
  <c r="N43" i="1"/>
  <c r="L43" i="1"/>
  <c r="L38" i="1"/>
  <c r="L47" i="1"/>
  <c r="B38" i="1"/>
  <c r="B47" i="1"/>
  <c r="B45" i="1"/>
  <c r="N36" i="1"/>
  <c r="N38" i="1" s="1"/>
  <c r="B43" i="1"/>
  <c r="N45" i="1"/>
  <c r="J38" i="1"/>
  <c r="J47" i="1"/>
  <c r="J45" i="1"/>
  <c r="J43" i="1"/>
  <c r="G38" i="1"/>
  <c r="G47" i="1"/>
  <c r="G45" i="1"/>
  <c r="G43" i="1"/>
  <c r="E38" i="1"/>
  <c r="E45" i="1"/>
  <c r="E47" i="1"/>
  <c r="C43" i="1"/>
  <c r="C38" i="1"/>
  <c r="C47" i="1"/>
  <c r="F38" i="2"/>
  <c r="B45" i="2"/>
  <c r="M45" i="1"/>
  <c r="F43" i="2"/>
  <c r="D36" i="2"/>
  <c r="B43" i="2"/>
  <c r="D47" i="1"/>
  <c r="K47" i="1"/>
  <c r="M47" i="1"/>
  <c r="N3" i="2"/>
  <c r="B47" i="2"/>
  <c r="E38" i="2"/>
  <c r="D45" i="1"/>
  <c r="K38" i="1"/>
  <c r="N35" i="1"/>
  <c r="D43" i="2" l="1"/>
  <c r="D38" i="2"/>
  <c r="D47" i="2"/>
  <c r="N47" i="2" s="1"/>
  <c r="D45" i="2"/>
  <c r="N47" i="1"/>
  <c r="N36" i="2"/>
  <c r="N38" i="2" l="1"/>
  <c r="N43" i="2"/>
  <c r="N45" i="2"/>
</calcChain>
</file>

<file path=xl/sharedStrings.xml><?xml version="1.0" encoding="utf-8"?>
<sst xmlns="http://schemas.openxmlformats.org/spreadsheetml/2006/main" count="1244" uniqueCount="97">
  <si>
    <t>Cats</t>
  </si>
  <si>
    <t>Dogs</t>
  </si>
  <si>
    <t>Other</t>
  </si>
  <si>
    <t>INTAKE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</si>
  <si>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</si>
  <si>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</si>
  <si>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</si>
  <si>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</si>
  <si>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</si>
  <si>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</si>
  <si>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</si>
  <si>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</si>
  <si>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</si>
  <si>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</si>
  <si>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</si>
  <si>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</si>
  <si>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YTD</t>
  </si>
  <si>
    <t>DISPOSITION</t>
  </si>
  <si>
    <t>Adopted</t>
  </si>
  <si>
    <t>Reclaim</t>
  </si>
  <si>
    <t>YTD Disposition</t>
  </si>
  <si>
    <t>Total Dogs</t>
  </si>
  <si>
    <t>Total Cats</t>
  </si>
  <si>
    <t xml:space="preserve">Total Intake </t>
  </si>
  <si>
    <t>Total Monthly Disposition</t>
  </si>
  <si>
    <t xml:space="preserve"> </t>
  </si>
  <si>
    <t>Reclaim Other</t>
  </si>
  <si>
    <t>Died</t>
  </si>
  <si>
    <t>Other Died</t>
  </si>
  <si>
    <t>Transfer Out</t>
  </si>
  <si>
    <t>Born in Care</t>
  </si>
  <si>
    <t>Transferred In</t>
  </si>
  <si>
    <t>Transfer In</t>
  </si>
  <si>
    <t>Other Adoptions</t>
  </si>
  <si>
    <t>Euthanasia</t>
  </si>
  <si>
    <t>% Adopted</t>
  </si>
  <si>
    <t>% Euthanasia</t>
  </si>
  <si>
    <t>% Reclaim</t>
  </si>
  <si>
    <t>Medical Euth</t>
  </si>
  <si>
    <t>Ferral Euth</t>
  </si>
  <si>
    <t xml:space="preserve">Cats </t>
  </si>
  <si>
    <t xml:space="preserve">Dogs </t>
  </si>
  <si>
    <t>ADOPTED</t>
  </si>
  <si>
    <t>Transferreed out</t>
  </si>
  <si>
    <t xml:space="preserve">Euth by Medical </t>
  </si>
  <si>
    <t xml:space="preserve">Euth due to Aggression </t>
  </si>
  <si>
    <t>Euth Court Ordered</t>
  </si>
  <si>
    <t>Died in care</t>
  </si>
  <si>
    <t>Born in care</t>
  </si>
  <si>
    <t>Other Born in Care</t>
  </si>
  <si>
    <t>OTHERS</t>
  </si>
  <si>
    <t>Total Others</t>
  </si>
  <si>
    <t>Officer Intake</t>
  </si>
  <si>
    <t>BRHA Monthly 2020 December / YTD Statistics</t>
  </si>
  <si>
    <t>Others</t>
  </si>
  <si>
    <t>BRHA Monthly 2021 / YTD Statistics</t>
  </si>
  <si>
    <t>BRHA Monthly 2022 / YTD Statistics</t>
  </si>
  <si>
    <t>BRHA Monthly 2023 / YTD Statistics</t>
  </si>
  <si>
    <t>Total EOM Cat Population</t>
  </si>
  <si>
    <t xml:space="preserve">Total EOM Dog Populaition </t>
  </si>
  <si>
    <t>Total EOM Other Population</t>
  </si>
  <si>
    <t>Total Others Outcomes</t>
  </si>
  <si>
    <t>Total Cat Outcomes</t>
  </si>
  <si>
    <t>Total Dog Outcomes</t>
  </si>
  <si>
    <t>Total EOM Dog Population</t>
  </si>
  <si>
    <t>Adoptions</t>
  </si>
  <si>
    <t xml:space="preserve">Others </t>
  </si>
  <si>
    <t>Total</t>
  </si>
  <si>
    <r>
      <rPr>
        <b/>
        <i/>
        <sz val="12"/>
        <color rgb="FF003366"/>
        <rFont val="Times New Roman"/>
        <family val="1"/>
      </rPr>
      <t>Total Dog</t>
    </r>
    <r>
      <rPr>
        <b/>
        <i/>
        <sz val="12"/>
        <color indexed="56"/>
        <rFont val="Times New Roman"/>
        <family val="1"/>
      </rPr>
      <t xml:space="preserve"> Outcomes</t>
    </r>
  </si>
  <si>
    <t>Stray Cats</t>
  </si>
  <si>
    <t xml:space="preserve">Total Cats </t>
  </si>
  <si>
    <t>Owner Surrender Cats</t>
  </si>
  <si>
    <r>
      <rPr>
        <b/>
        <sz val="12"/>
        <color rgb="FF003366"/>
        <rFont val="Times New Roman"/>
        <family val="1"/>
      </rPr>
      <t>Total Dogs</t>
    </r>
    <r>
      <rPr>
        <sz val="12"/>
        <color indexed="56"/>
        <rFont val="Times New Roman"/>
        <family val="1"/>
      </rPr>
      <t xml:space="preserve"> </t>
    </r>
  </si>
  <si>
    <t>Stray Dogs</t>
  </si>
  <si>
    <t>Owner Surrender Dogs</t>
  </si>
  <si>
    <t>Returned Adoption Dogs</t>
  </si>
  <si>
    <t>Returned Adoption Cats</t>
  </si>
  <si>
    <t xml:space="preserve">Cats Brought in by Angencies </t>
  </si>
  <si>
    <t>Dogs Brought in by Agencies</t>
  </si>
  <si>
    <t>Total Officer Intake</t>
  </si>
  <si>
    <t>Others Brought in Agencies</t>
  </si>
  <si>
    <t>Transferred In Cats</t>
  </si>
  <si>
    <t>Transferred in Dogs</t>
  </si>
  <si>
    <r>
      <rPr>
        <b/>
        <sz val="12"/>
        <color rgb="FF003366"/>
        <rFont val="Times New Roman"/>
        <family val="1"/>
      </rPr>
      <t>Reclaim</t>
    </r>
    <r>
      <rPr>
        <b/>
        <sz val="12"/>
        <color indexed="56"/>
        <rFont val="Times New Roman"/>
        <family val="1"/>
      </rPr>
      <t xml:space="preserve"> Dogs</t>
    </r>
  </si>
  <si>
    <t>Reclaim Cats</t>
  </si>
  <si>
    <t>Overall Shelter Reclaim %</t>
  </si>
  <si>
    <t>BRHA Monthly 2024 / YTD Statistics</t>
  </si>
  <si>
    <t>Adoption Totals</t>
  </si>
  <si>
    <t>Average Total</t>
  </si>
  <si>
    <t>Legnth of Stay Metrics (Days)</t>
  </si>
  <si>
    <t>Year Average</t>
  </si>
  <si>
    <t>BRHA Monthly 2025 / YTD Statistics</t>
  </si>
  <si>
    <t>Others (Pocket Pets, Livestock, Etc)</t>
  </si>
  <si>
    <t>BRHA Monthly 2026 / YTD Statistics</t>
  </si>
  <si>
    <t>BRHA Monthly 202* / YTD Statistics</t>
  </si>
  <si>
    <t>Return to Field</t>
  </si>
  <si>
    <t>Lost in Care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</si>
</sst>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0"/>
      <name val="Arial"/>
    </font>
    <font>
      <sz val="8"/>
      <name val="Arial"/>
      <family val="2"/>
    </font>
    <font>
      <sz val="1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4"/>
      <color indexed="56"/>
      <name val="Times New Roman"/>
      <family val="1"/>
    </font>
    <font>
      <sz val="11"/>
      <color indexed="56"/>
      <name val="Arial"/>
      <family val="2"/>
    </font>
    <font>
      <sz val="12"/>
      <color indexed="56"/>
      <name val="Arial"/>
      <family val="2"/>
    </font>
    <font>
      <b/>
      <u/>
      <sz val="12"/>
      <color indexed="56"/>
      <name val="Times New Roman"/>
      <family val="1"/>
    </font>
    <font>
      <b/>
      <sz val="12"/>
      <color indexed="56"/>
      <name val="Times New Roman"/>
      <family val="1"/>
    </font>
    <font>
      <sz val="12"/>
      <color indexed="56"/>
      <name val="Times New Roman"/>
      <family val="1"/>
    </font>
    <font>
      <b/>
      <sz val="14"/>
      <color indexed="56"/>
      <name val="Times New Roman"/>
      <family val="1"/>
    </font>
    <font>
      <b/>
      <u/>
      <sz val="14"/>
      <color indexed="56"/>
      <name val="Times New Roman"/>
      <family val="1"/>
    </font>
    <font>
      <b/>
      <i/>
      <sz val="14"/>
      <color indexed="56"/>
      <name val="Times New Roman"/>
      <family val="1"/>
    </font>
    <font>
      <b/>
      <sz val="12"/>
      <color indexed="56"/>
      <name val="Arial"/>
      <family val="2"/>
    </font>
    <font>
      <sz val="12"/>
      <name val="Arial"/>
      <family val="2"/>
    </font>
    <font>
      <sz val="14"/>
      <name val="Times New Roman"/>
      <family val="1"/>
    </font>
    <font>
      <b/>
      <i/>
      <sz val="12"/>
      <color indexed="56"/>
      <name val="Times New Roman"/>
      <family val="1"/>
    </font>
    <font>
      <sz val="12"/>
      <name val="Times New Roman"/>
      <family val="1"/>
    </font>
    <font>
      <b/>
      <i/>
      <sz val="12"/>
      <color rgb="FF002060"/>
      <name val="Times New Roman"/>
      <family val="1"/>
    </font>
    <font>
      <b/>
      <sz val="12"/>
      <color rgb="FF002060"/>
      <name val="Times New Roman"/>
      <family val="1"/>
    </font>
    <font>
      <sz val="12"/>
      <color theme="3" tint="-0.249977111117893"/>
      <name val="Times New Roman"/>
      <family val="1"/>
    </font>
    <font>
      <b/>
      <u/>
      <sz val="14"/>
      <color rgb="FF003366"/>
      <name val="Times New Roman"/>
      <family val="1"/>
    </font>
    <font>
      <b/>
      <i/>
      <sz val="12"/>
      <color rgb="FF003366"/>
      <name val="Times New Roman"/>
      <family val="1"/>
    </font>
    <font>
      <b/>
      <sz val="12"/>
      <color rgb="FF003366"/>
      <name val="Times New Roman"/>
      <family val="1"/>
    </font>
    <font>
      <sz val="10"/>
      <name val="Arial"/>
      <family val="2"/>
    </font>
    <font>
      <sz val="12"/>
      <color rgb="FF002060"/>
      <name val="Times New Roman"/>
      <family val="1"/>
    </font>
    <font>
      <sz val="10"/>
      <name val="Arial"/>
      <family val="2"/>
    </font>
    <font>
      <sz val="12"/>
      <color rgb="FF0070C0"/>
      <name val="Times New Roman"/>
      <family val="1"/>
    </font>
    <font>
      <sz val="10"/>
      <color rgb="FF0070C0"/>
      <name val="Times New Roman"/>
      <family val="1"/>
    </font>
    <font>
      <sz val="10"/>
      <color rgb="FF0070C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rgb="FF99CCFF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/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55"/>
      </left>
      <right/>
      <top/>
      <bottom style="thin">
        <color indexed="55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9" fontId="27" fillId="0" borderId="0" applyFont="0" applyFill="0" applyBorder="0" applyAlignment="0" applyProtection="0"/>
  </cellStyleXfs>
  <cellXfs count="17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5" fillId="0" borderId="1" xfId="0" applyFont="1" applyBorder="1" applyAlignment="1">
      <alignment horizontal="center"/>
    </xf>
    <xf numFmtId="0" fontId="6" fillId="0" borderId="0" xfId="0" applyFont="1"/>
    <xf numFmtId="0" fontId="7" fillId="0" borderId="0" xfId="0" applyFont="1"/>
    <xf numFmtId="0" fontId="8" fillId="2" borderId="2" xfId="0" applyFont="1" applyFill="1" applyBorder="1" applyAlignment="1">
      <alignment wrapText="1"/>
    </xf>
    <xf numFmtId="0" fontId="9" fillId="2" borderId="2" xfId="0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5" fillId="0" borderId="2" xfId="0" applyFont="1" applyBorder="1" applyAlignment="1">
      <alignment horizontal="left" wrapText="1"/>
    </xf>
    <xf numFmtId="0" fontId="5" fillId="0" borderId="2" xfId="0" applyFont="1" applyBorder="1"/>
    <xf numFmtId="0" fontId="5" fillId="0" borderId="4" xfId="0" applyFont="1" applyBorder="1"/>
    <xf numFmtId="0" fontId="9" fillId="0" borderId="0" xfId="0" applyFont="1" applyAlignment="1">
      <alignment horizontal="center"/>
    </xf>
    <xf numFmtId="0" fontId="11" fillId="0" borderId="2" xfId="0" applyFont="1" applyBorder="1"/>
    <xf numFmtId="0" fontId="12" fillId="2" borderId="2" xfId="0" applyFont="1" applyFill="1" applyBorder="1" applyAlignment="1">
      <alignment wrapText="1"/>
    </xf>
    <xf numFmtId="0" fontId="5" fillId="2" borderId="2" xfId="0" applyFont="1" applyFill="1" applyBorder="1"/>
    <xf numFmtId="0" fontId="5" fillId="2" borderId="4" xfId="0" applyFont="1" applyFill="1" applyBorder="1"/>
    <xf numFmtId="0" fontId="5" fillId="2" borderId="1" xfId="0" applyFont="1" applyFill="1" applyBorder="1" applyAlignment="1">
      <alignment horizontal="center"/>
    </xf>
    <xf numFmtId="0" fontId="11" fillId="0" borderId="2" xfId="0" applyFont="1" applyBorder="1" applyAlignment="1">
      <alignment wrapText="1"/>
    </xf>
    <xf numFmtId="0" fontId="13" fillId="0" borderId="2" xfId="0" applyFont="1" applyBorder="1" applyAlignment="1">
      <alignment horizontal="right" wrapText="1"/>
    </xf>
    <xf numFmtId="0" fontId="10" fillId="0" borderId="0" xfId="0" applyFont="1"/>
    <xf numFmtId="0" fontId="11" fillId="0" borderId="1" xfId="0" applyFont="1" applyBorder="1" applyAlignment="1">
      <alignment horizontal="center"/>
    </xf>
    <xf numFmtId="0" fontId="14" fillId="0" borderId="0" xfId="0" applyFont="1"/>
    <xf numFmtId="0" fontId="9" fillId="0" borderId="0" xfId="0" applyFont="1"/>
    <xf numFmtId="0" fontId="3" fillId="0" borderId="0" xfId="0" applyFont="1"/>
    <xf numFmtId="0" fontId="3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11" fillId="0" borderId="2" xfId="0" applyFont="1" applyBorder="1" applyAlignment="1">
      <alignment horizontal="left" wrapText="1"/>
    </xf>
    <xf numFmtId="9" fontId="5" fillId="0" borderId="2" xfId="0" applyNumberFormat="1" applyFont="1" applyBorder="1"/>
    <xf numFmtId="9" fontId="10" fillId="0" borderId="0" xfId="0" applyNumberFormat="1" applyFont="1"/>
    <xf numFmtId="0" fontId="14" fillId="0" borderId="0" xfId="0" applyFont="1" applyAlignment="1">
      <alignment horizontal="center"/>
    </xf>
    <xf numFmtId="0" fontId="13" fillId="0" borderId="2" xfId="0" applyFont="1" applyBorder="1" applyAlignment="1">
      <alignment horizontal="center" wrapText="1"/>
    </xf>
    <xf numFmtId="0" fontId="11" fillId="0" borderId="4" xfId="0" applyFont="1" applyBorder="1"/>
    <xf numFmtId="0" fontId="11" fillId="0" borderId="2" xfId="0" applyFont="1" applyBorder="1" applyAlignment="1">
      <alignment horizontal="center"/>
    </xf>
    <xf numFmtId="0" fontId="15" fillId="0" borderId="0" xfId="0" applyFont="1"/>
    <xf numFmtId="0" fontId="16" fillId="0" borderId="0" xfId="0" applyFont="1"/>
    <xf numFmtId="0" fontId="5" fillId="0" borderId="5" xfId="0" applyFont="1" applyBorder="1" applyAlignment="1">
      <alignment horizontal="left" wrapText="1"/>
    </xf>
    <xf numFmtId="0" fontId="11" fillId="0" borderId="6" xfId="0" applyFont="1" applyBorder="1" applyAlignment="1">
      <alignment horizontal="left" wrapText="1"/>
    </xf>
    <xf numFmtId="0" fontId="16" fillId="0" borderId="7" xfId="0" applyFont="1" applyBorder="1" applyAlignment="1">
      <alignment wrapText="1"/>
    </xf>
    <xf numFmtId="0" fontId="16" fillId="0" borderId="7" xfId="0" applyFont="1" applyBorder="1"/>
    <xf numFmtId="9" fontId="11" fillId="0" borderId="1" xfId="0" applyNumberFormat="1" applyFont="1" applyBorder="1" applyAlignment="1">
      <alignment horizontal="center"/>
    </xf>
    <xf numFmtId="0" fontId="15" fillId="0" borderId="8" xfId="0" applyFont="1" applyBorder="1"/>
    <xf numFmtId="0" fontId="10" fillId="0" borderId="2" xfId="0" applyFont="1" applyBorder="1" applyAlignment="1">
      <alignment horizontal="left" wrapText="1"/>
    </xf>
    <xf numFmtId="0" fontId="10" fillId="0" borderId="2" xfId="0" applyFont="1" applyBorder="1"/>
    <xf numFmtId="0" fontId="10" fillId="0" borderId="4" xfId="0" applyFont="1" applyBorder="1"/>
    <xf numFmtId="0" fontId="10" fillId="0" borderId="1" xfId="0" applyFont="1" applyBorder="1" applyAlignment="1">
      <alignment horizontal="center"/>
    </xf>
    <xf numFmtId="0" fontId="17" fillId="0" borderId="2" xfId="0" applyFont="1" applyBorder="1" applyAlignment="1">
      <alignment horizontal="right" wrapText="1"/>
    </xf>
    <xf numFmtId="0" fontId="9" fillId="0" borderId="2" xfId="0" applyFont="1" applyBorder="1"/>
    <xf numFmtId="0" fontId="9" fillId="0" borderId="1" xfId="0" applyFont="1" applyBorder="1" applyAlignment="1">
      <alignment horizontal="center"/>
    </xf>
    <xf numFmtId="0" fontId="10" fillId="2" borderId="2" xfId="0" applyFont="1" applyFill="1" applyBorder="1"/>
    <xf numFmtId="0" fontId="10" fillId="2" borderId="4" xfId="0" applyFont="1" applyFill="1" applyBorder="1"/>
    <xf numFmtId="0" fontId="10" fillId="2" borderId="1" xfId="0" applyFont="1" applyFill="1" applyBorder="1" applyAlignment="1">
      <alignment horizontal="center"/>
    </xf>
    <xf numFmtId="0" fontId="9" fillId="0" borderId="2" xfId="0" applyFont="1" applyBorder="1" applyAlignment="1">
      <alignment wrapText="1"/>
    </xf>
    <xf numFmtId="0" fontId="9" fillId="0" borderId="2" xfId="0" applyFont="1" applyBorder="1" applyAlignment="1">
      <alignment horizontal="left" wrapText="1"/>
    </xf>
    <xf numFmtId="9" fontId="10" fillId="0" borderId="2" xfId="0" applyNumberFormat="1" applyFont="1" applyBorder="1"/>
    <xf numFmtId="9" fontId="9" fillId="0" borderId="1" xfId="0" applyNumberFormat="1" applyFont="1" applyBorder="1" applyAlignment="1">
      <alignment horizontal="center"/>
    </xf>
    <xf numFmtId="0" fontId="17" fillId="0" borderId="9" xfId="0" applyFont="1" applyBorder="1" applyAlignment="1">
      <alignment horizontal="right" wrapText="1"/>
    </xf>
    <xf numFmtId="0" fontId="9" fillId="0" borderId="9" xfId="0" applyFont="1" applyBorder="1"/>
    <xf numFmtId="0" fontId="9" fillId="0" borderId="10" xfId="0" applyFont="1" applyBorder="1" applyAlignment="1">
      <alignment horizontal="center"/>
    </xf>
    <xf numFmtId="0" fontId="19" fillId="0" borderId="1" xfId="0" applyFont="1" applyBorder="1" applyAlignment="1">
      <alignment horizontal="right"/>
    </xf>
    <xf numFmtId="0" fontId="20" fillId="0" borderId="1" xfId="0" applyFont="1" applyBorder="1"/>
    <xf numFmtId="0" fontId="9" fillId="0" borderId="5" xfId="0" applyFont="1" applyBorder="1" applyAlignment="1">
      <alignment wrapText="1"/>
    </xf>
    <xf numFmtId="0" fontId="10" fillId="0" borderId="5" xfId="0" applyFont="1" applyBorder="1"/>
    <xf numFmtId="0" fontId="10" fillId="0" borderId="11" xfId="0" applyFont="1" applyBorder="1"/>
    <xf numFmtId="0" fontId="10" fillId="0" borderId="12" xfId="0" applyFont="1" applyBorder="1" applyAlignment="1">
      <alignment horizontal="center"/>
    </xf>
    <xf numFmtId="0" fontId="9" fillId="0" borderId="5" xfId="0" applyFont="1" applyBorder="1" applyAlignment="1">
      <alignment horizontal="left" wrapText="1"/>
    </xf>
    <xf numFmtId="0" fontId="9" fillId="0" borderId="5" xfId="0" applyFont="1" applyBorder="1"/>
    <xf numFmtId="0" fontId="9" fillId="0" borderId="11" xfId="0" applyFont="1" applyBorder="1"/>
    <xf numFmtId="0" fontId="9" fillId="0" borderId="12" xfId="0" applyFont="1" applyBorder="1" applyAlignment="1">
      <alignment horizontal="center"/>
    </xf>
    <xf numFmtId="0" fontId="9" fillId="0" borderId="3" xfId="0" applyFont="1" applyBorder="1"/>
    <xf numFmtId="0" fontId="21" fillId="0" borderId="0" xfId="0" applyFont="1"/>
    <xf numFmtId="0" fontId="9" fillId="0" borderId="13" xfId="0" applyFont="1" applyBorder="1" applyAlignment="1">
      <alignment horizontal="left" wrapText="1"/>
    </xf>
    <xf numFmtId="0" fontId="21" fillId="0" borderId="1" xfId="0" applyFont="1" applyBorder="1" applyAlignment="1">
      <alignment wrapText="1"/>
    </xf>
    <xf numFmtId="0" fontId="21" fillId="0" borderId="1" xfId="0" applyFont="1" applyBorder="1"/>
    <xf numFmtId="0" fontId="9" fillId="2" borderId="1" xfId="0" applyFont="1" applyFill="1" applyBorder="1" applyAlignment="1">
      <alignment horizontal="center"/>
    </xf>
    <xf numFmtId="0" fontId="10" fillId="0" borderId="1" xfId="0" applyFont="1" applyBorder="1"/>
    <xf numFmtId="0" fontId="18" fillId="0" borderId="1" xfId="0" applyFont="1" applyBorder="1"/>
    <xf numFmtId="0" fontId="15" fillId="0" borderId="0" xfId="0" applyFont="1" applyAlignment="1">
      <alignment horizontal="left" indent="10"/>
    </xf>
    <xf numFmtId="0" fontId="15" fillId="0" borderId="1" xfId="0" applyFont="1" applyBorder="1"/>
    <xf numFmtId="0" fontId="18" fillId="0" borderId="1" xfId="0" applyFont="1" applyBorder="1" applyAlignment="1">
      <alignment wrapText="1"/>
    </xf>
    <xf numFmtId="0" fontId="10" fillId="0" borderId="0" xfId="0" applyFont="1" applyAlignment="1">
      <alignment horizontal="left" wrapText="1"/>
    </xf>
    <xf numFmtId="0" fontId="10" fillId="0" borderId="1" xfId="0" applyFont="1" applyBorder="1" applyAlignment="1">
      <alignment horizontal="left" wrapText="1"/>
    </xf>
    <xf numFmtId="0" fontId="10" fillId="0" borderId="1" xfId="0" applyFont="1" applyBorder="1" applyAlignment="1">
      <alignment horizontal="right" wrapText="1"/>
    </xf>
    <xf numFmtId="0" fontId="10" fillId="0" borderId="1" xfId="0" applyFont="1" applyBorder="1" applyAlignment="1">
      <alignment horizontal="center" wrapText="1"/>
    </xf>
    <xf numFmtId="0" fontId="9" fillId="0" borderId="1" xfId="0" applyFont="1" applyBorder="1"/>
    <xf numFmtId="0" fontId="8" fillId="2" borderId="1" xfId="0" applyFont="1" applyFill="1" applyBorder="1" applyAlignment="1">
      <alignment wrapText="1"/>
    </xf>
    <xf numFmtId="0" fontId="24" fillId="0" borderId="1" xfId="0" applyFont="1" applyBorder="1" applyAlignment="1">
      <alignment horizontal="left" wrapText="1"/>
    </xf>
    <xf numFmtId="0" fontId="17" fillId="0" borderId="1" xfId="0" applyFont="1" applyBorder="1" applyAlignment="1">
      <alignment horizontal="right" wrapText="1"/>
    </xf>
    <xf numFmtId="0" fontId="10" fillId="2" borderId="1" xfId="0" applyFont="1" applyFill="1" applyBorder="1"/>
    <xf numFmtId="0" fontId="22" fillId="0" borderId="1" xfId="0" applyFont="1" applyBorder="1" applyAlignment="1">
      <alignment wrapText="1"/>
    </xf>
    <xf numFmtId="0" fontId="17" fillId="0" borderId="1" xfId="0" applyFont="1" applyBorder="1" applyAlignment="1">
      <alignment horizontal="center" wrapText="1"/>
    </xf>
    <xf numFmtId="0" fontId="22" fillId="0" borderId="1" xfId="0" applyFont="1" applyBorder="1" applyAlignment="1">
      <alignment horizontal="left" wrapText="1"/>
    </xf>
    <xf numFmtId="0" fontId="9" fillId="0" borderId="1" xfId="0" applyFont="1" applyBorder="1" applyAlignment="1">
      <alignment horizontal="left" wrapText="1"/>
    </xf>
    <xf numFmtId="9" fontId="10" fillId="0" borderId="1" xfId="0" applyNumberFormat="1" applyFont="1" applyBorder="1"/>
    <xf numFmtId="0" fontId="10" fillId="3" borderId="1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/>
    </xf>
    <xf numFmtId="0" fontId="22" fillId="3" borderId="1" xfId="0" applyFont="1" applyFill="1" applyBorder="1" applyAlignment="1">
      <alignment wrapText="1"/>
    </xf>
    <xf numFmtId="0" fontId="10" fillId="3" borderId="1" xfId="0" applyFont="1" applyFill="1" applyBorder="1"/>
    <xf numFmtId="0" fontId="22" fillId="3" borderId="1" xfId="0" applyFont="1" applyFill="1" applyBorder="1" applyAlignment="1">
      <alignment horizontal="left" wrapText="1"/>
    </xf>
    <xf numFmtId="0" fontId="9" fillId="3" borderId="1" xfId="0" applyFont="1" applyFill="1" applyBorder="1"/>
    <xf numFmtId="0" fontId="25" fillId="0" borderId="0" xfId="0" applyFont="1"/>
    <xf numFmtId="0" fontId="15" fillId="0" borderId="14" xfId="0" applyFont="1" applyBorder="1"/>
    <xf numFmtId="0" fontId="0" fillId="0" borderId="15" xfId="0" applyBorder="1"/>
    <xf numFmtId="0" fontId="0" fillId="0" borderId="16" xfId="0" applyBorder="1"/>
    <xf numFmtId="2" fontId="25" fillId="0" borderId="17" xfId="0" applyNumberFormat="1" applyFont="1" applyBorder="1"/>
    <xf numFmtId="0" fontId="26" fillId="0" borderId="1" xfId="0" applyFont="1" applyBorder="1"/>
    <xf numFmtId="0" fontId="26" fillId="0" borderId="14" xfId="0" applyFont="1" applyBorder="1"/>
    <xf numFmtId="0" fontId="25" fillId="0" borderId="18" xfId="0" applyFont="1" applyBorder="1"/>
    <xf numFmtId="9" fontId="10" fillId="0" borderId="1" xfId="0" applyNumberFormat="1" applyFont="1" applyBorder="1" applyAlignment="1">
      <alignment horizontal="center"/>
    </xf>
    <xf numFmtId="0" fontId="10" fillId="0" borderId="1" xfId="0" applyFont="1" applyBorder="1" applyAlignment="1">
      <alignment horizontal="right"/>
    </xf>
    <xf numFmtId="2" fontId="0" fillId="0" borderId="15" xfId="0" applyNumberFormat="1" applyBorder="1"/>
    <xf numFmtId="2" fontId="10" fillId="0" borderId="1" xfId="0" applyNumberFormat="1" applyFont="1" applyBorder="1"/>
    <xf numFmtId="2" fontId="15" fillId="0" borderId="1" xfId="0" applyNumberFormat="1" applyFont="1" applyBorder="1"/>
    <xf numFmtId="0" fontId="8" fillId="2" borderId="10" xfId="0" applyFont="1" applyFill="1" applyBorder="1" applyAlignment="1">
      <alignment wrapText="1"/>
    </xf>
    <xf numFmtId="0" fontId="9" fillId="2" borderId="10" xfId="0" applyFont="1" applyFill="1" applyBorder="1" applyAlignment="1">
      <alignment horizontal="center"/>
    </xf>
    <xf numFmtId="0" fontId="10" fillId="2" borderId="10" xfId="0" applyFont="1" applyFill="1" applyBorder="1" applyAlignment="1">
      <alignment horizontal="center"/>
    </xf>
    <xf numFmtId="0" fontId="9" fillId="0" borderId="12" xfId="0" applyFont="1" applyBorder="1"/>
    <xf numFmtId="0" fontId="24" fillId="0" borderId="19" xfId="0" applyFont="1" applyBorder="1" applyAlignment="1">
      <alignment horizontal="left" wrapText="1"/>
    </xf>
    <xf numFmtId="0" fontId="9" fillId="0" borderId="20" xfId="0" applyFont="1" applyBorder="1"/>
    <xf numFmtId="0" fontId="9" fillId="0" borderId="21" xfId="0" applyFont="1" applyBorder="1" applyAlignment="1">
      <alignment horizontal="center"/>
    </xf>
    <xf numFmtId="0" fontId="10" fillId="0" borderId="22" xfId="0" applyFont="1" applyBorder="1" applyAlignment="1">
      <alignment horizontal="left" wrapText="1"/>
    </xf>
    <xf numFmtId="0" fontId="10" fillId="0" borderId="23" xfId="0" applyFont="1" applyBorder="1" applyAlignment="1">
      <alignment horizontal="center"/>
    </xf>
    <xf numFmtId="0" fontId="10" fillId="0" borderId="23" xfId="0" applyFont="1" applyBorder="1" applyAlignment="1">
      <alignment horizontal="center" wrapText="1"/>
    </xf>
    <xf numFmtId="0" fontId="10" fillId="0" borderId="24" xfId="0" applyFont="1" applyBorder="1" applyAlignment="1">
      <alignment horizontal="left" wrapText="1"/>
    </xf>
    <xf numFmtId="0" fontId="10" fillId="0" borderId="25" xfId="0" applyFont="1" applyBorder="1" applyAlignment="1">
      <alignment horizontal="right" wrapText="1"/>
    </xf>
    <xf numFmtId="0" fontId="10" fillId="0" borderId="26" xfId="0" applyFont="1" applyBorder="1" applyAlignment="1">
      <alignment horizontal="center" wrapText="1"/>
    </xf>
    <xf numFmtId="0" fontId="10" fillId="0" borderId="19" xfId="0" applyFont="1" applyBorder="1" applyAlignment="1">
      <alignment horizontal="left" wrapText="1"/>
    </xf>
    <xf numFmtId="0" fontId="10" fillId="0" borderId="25" xfId="0" applyFont="1" applyBorder="1"/>
    <xf numFmtId="0" fontId="10" fillId="0" borderId="26" xfId="0" applyFont="1" applyBorder="1" applyAlignment="1">
      <alignment horizontal="center"/>
    </xf>
    <xf numFmtId="0" fontId="17" fillId="0" borderId="12" xfId="0" applyFont="1" applyBorder="1" applyAlignment="1">
      <alignment horizontal="right" wrapText="1"/>
    </xf>
    <xf numFmtId="0" fontId="24" fillId="0" borderId="27" xfId="0" applyFont="1" applyBorder="1" applyAlignment="1">
      <alignment horizontal="left" wrapText="1"/>
    </xf>
    <xf numFmtId="0" fontId="9" fillId="0" borderId="28" xfId="0" applyFont="1" applyBorder="1"/>
    <xf numFmtId="0" fontId="9" fillId="0" borderId="29" xfId="0" applyFont="1" applyBorder="1" applyAlignment="1">
      <alignment horizontal="center"/>
    </xf>
    <xf numFmtId="0" fontId="8" fillId="3" borderId="30" xfId="0" applyFont="1" applyFill="1" applyBorder="1" applyAlignment="1">
      <alignment wrapText="1"/>
    </xf>
    <xf numFmtId="0" fontId="24" fillId="0" borderId="31" xfId="0" applyFont="1" applyBorder="1" applyAlignment="1">
      <alignment horizontal="left" wrapText="1"/>
    </xf>
    <xf numFmtId="0" fontId="10" fillId="0" borderId="32" xfId="0" applyFont="1" applyBorder="1" applyAlignment="1">
      <alignment horizontal="left" wrapText="1"/>
    </xf>
    <xf numFmtId="0" fontId="10" fillId="0" borderId="33" xfId="0" applyFont="1" applyBorder="1" applyAlignment="1">
      <alignment horizontal="left" wrapText="1"/>
    </xf>
    <xf numFmtId="0" fontId="10" fillId="0" borderId="31" xfId="0" applyFont="1" applyBorder="1" applyAlignment="1">
      <alignment horizontal="left" wrapText="1"/>
    </xf>
    <xf numFmtId="0" fontId="24" fillId="0" borderId="34" xfId="0" applyFont="1" applyBorder="1" applyAlignment="1">
      <alignment horizontal="left" wrapText="1"/>
    </xf>
    <xf numFmtId="0" fontId="17" fillId="0" borderId="35" xfId="0" applyFont="1" applyBorder="1" applyAlignment="1">
      <alignment horizontal="right" wrapText="1"/>
    </xf>
    <xf numFmtId="0" fontId="8" fillId="2" borderId="14" xfId="0" applyFont="1" applyFill="1" applyBorder="1" applyAlignment="1">
      <alignment wrapText="1"/>
    </xf>
    <xf numFmtId="0" fontId="22" fillId="3" borderId="14" xfId="0" applyFont="1" applyFill="1" applyBorder="1" applyAlignment="1">
      <alignment wrapText="1"/>
    </xf>
    <xf numFmtId="0" fontId="10" fillId="0" borderId="14" xfId="0" applyFont="1" applyBorder="1" applyAlignment="1">
      <alignment horizontal="left" wrapText="1"/>
    </xf>
    <xf numFmtId="0" fontId="17" fillId="0" borderId="14" xfId="0" applyFont="1" applyBorder="1" applyAlignment="1">
      <alignment horizontal="right" wrapText="1"/>
    </xf>
    <xf numFmtId="0" fontId="17" fillId="0" borderId="14" xfId="0" applyFont="1" applyBorder="1" applyAlignment="1">
      <alignment horizontal="center" wrapText="1"/>
    </xf>
    <xf numFmtId="0" fontId="22" fillId="3" borderId="14" xfId="0" applyFont="1" applyFill="1" applyBorder="1" applyAlignment="1">
      <alignment horizontal="left" wrapText="1"/>
    </xf>
    <xf numFmtId="0" fontId="9" fillId="0" borderId="14" xfId="0" applyFont="1" applyBorder="1" applyAlignment="1">
      <alignment horizontal="left" wrapText="1"/>
    </xf>
    <xf numFmtId="0" fontId="0" fillId="0" borderId="1" xfId="0" applyBorder="1"/>
    <xf numFmtId="0" fontId="0" fillId="0" borderId="12" xfId="0" applyBorder="1"/>
    <xf numFmtId="0" fontId="0" fillId="3" borderId="25" xfId="0" applyFill="1" applyBorder="1" applyAlignment="1">
      <alignment horizontal="center"/>
    </xf>
    <xf numFmtId="0" fontId="0" fillId="0" borderId="25" xfId="0" applyBorder="1"/>
    <xf numFmtId="0" fontId="0" fillId="0" borderId="28" xfId="0" applyBorder="1"/>
    <xf numFmtId="0" fontId="0" fillId="0" borderId="36" xfId="0" applyBorder="1"/>
    <xf numFmtId="0" fontId="0" fillId="0" borderId="37" xfId="0" applyBorder="1"/>
    <xf numFmtId="0" fontId="0" fillId="0" borderId="38" xfId="0" applyBorder="1"/>
    <xf numFmtId="0" fontId="0" fillId="0" borderId="39" xfId="0" applyBorder="1"/>
    <xf numFmtId="0" fontId="0" fillId="3" borderId="36" xfId="0" applyFill="1" applyBorder="1" applyAlignment="1">
      <alignment horizontal="center"/>
    </xf>
    <xf numFmtId="0" fontId="0" fillId="3" borderId="1" xfId="0" applyFill="1" applyBorder="1"/>
    <xf numFmtId="0" fontId="0" fillId="3" borderId="38" xfId="0" applyFill="1" applyBorder="1"/>
    <xf numFmtId="0" fontId="0" fillId="0" borderId="40" xfId="0" applyBorder="1"/>
    <xf numFmtId="0" fontId="0" fillId="0" borderId="41" xfId="0" applyBorder="1"/>
    <xf numFmtId="9" fontId="0" fillId="0" borderId="1" xfId="0" applyNumberFormat="1" applyBorder="1"/>
    <xf numFmtId="9" fontId="0" fillId="0" borderId="38" xfId="0" applyNumberFormat="1" applyBorder="1"/>
    <xf numFmtId="10" fontId="0" fillId="0" borderId="1" xfId="0" applyNumberFormat="1" applyBorder="1"/>
    <xf numFmtId="9" fontId="0" fillId="0" borderId="38" xfId="1" applyFont="1" applyBorder="1"/>
    <xf numFmtId="9" fontId="0" fillId="0" borderId="1" xfId="1" applyFont="1" applyBorder="1"/>
    <xf numFmtId="0" fontId="10" fillId="0" borderId="42" xfId="0" applyFont="1" applyBorder="1" applyAlignment="1">
      <alignment horizontal="left" wrapText="1"/>
    </xf>
    <xf numFmtId="2" fontId="0" fillId="0" borderId="18" xfId="0" applyNumberFormat="1" applyBorder="1"/>
    <xf numFmtId="0" fontId="28" fillId="0" borderId="0" xfId="0" applyFont="1" applyAlignment="1">
      <alignment horizontal="left" wrapText="1"/>
    </xf>
    <xf numFmtId="9" fontId="30" fillId="0" borderId="0" xfId="0" applyNumberFormat="1" applyFont="1"/>
    <xf numFmtId="0" fontId="28" fillId="0" borderId="0" xfId="0" applyFont="1"/>
    <xf numFmtId="9" fontId="28" fillId="0" borderId="0" xfId="0" applyNumberFormat="1" applyFont="1"/>
    <xf numFmtId="9" fontId="29" fillId="0" borderId="0" xfId="0" applyNumberFormat="1" applyFont="1"/>
    <xf numFmtId="0" fontId="9" fillId="0" borderId="0" xfId="0" applyFont="1" applyAlignment="1">
      <alignment horizontal="center"/>
    </xf>
    <xf numFmtId="0" fontId="11" fillId="0" borderId="0" xfId="0" applyFont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microsoft.com/office/2017/10/relationships/person" Target="persons/person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2026 Adoption Totals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'2026'!$A$67</c:f>
              <c:strCache>
                <c:ptCount val="1"/>
                <c:pt idx="0">
                  <c:v>Cats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'2026'!$B$66:$M$66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'2026'!$B$67:$M$67</c:f>
              <c:numCache>
                <c:formatCode>General</c:formatCode>
                <c:ptCount val="12"/>
                <c:pt idx="0">
                  <c:v>22</c:v>
                </c:pt>
                <c:pt idx="1">
                  <c:v>13</c:v>
                </c:pt>
                <c:pt idx="2">
                  <c:v>19</c:v>
                </c:pt>
                <c:pt idx="3">
                  <c:v>16</c:v>
                </c:pt>
                <c:pt idx="4">
                  <c:v>16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02-49E8-B2C9-03C32071DC92}"/>
            </c:ext>
          </c:extLst>
        </c:ser>
        <c:ser>
          <c:idx val="1"/>
          <c:order val="1"/>
          <c:tx>
            <c:strRef>
              <c:f>'2026'!$A$68</c:f>
              <c:strCache>
                <c:ptCount val="1"/>
                <c:pt idx="0">
                  <c:v>Dogs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'2026'!$B$66:$M$66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'2026'!$B$68:$M$68</c:f>
              <c:numCache>
                <c:formatCode>General</c:formatCode>
                <c:ptCount val="12"/>
                <c:pt idx="0">
                  <c:v>63</c:v>
                </c:pt>
                <c:pt idx="1">
                  <c:v>50</c:v>
                </c:pt>
                <c:pt idx="2">
                  <c:v>47</c:v>
                </c:pt>
                <c:pt idx="3">
                  <c:v>39</c:v>
                </c:pt>
                <c:pt idx="4">
                  <c:v>40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202-49E8-B2C9-03C32071DC92}"/>
            </c:ext>
          </c:extLst>
        </c:ser>
        <c:ser>
          <c:idx val="2"/>
          <c:order val="2"/>
          <c:tx>
            <c:strRef>
              <c:f>'2026'!$A$69</c:f>
              <c:strCache>
                <c:ptCount val="1"/>
                <c:pt idx="0">
                  <c:v>Others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'2026'!$B$66:$M$66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'2026'!$B$69:$M$69</c:f>
              <c:numCache>
                <c:formatCode>General</c:formatCode>
                <c:ptCount val="12"/>
                <c:pt idx="0">
                  <c:v>10</c:v>
                </c:pt>
                <c:pt idx="1">
                  <c:v>5</c:v>
                </c:pt>
                <c:pt idx="2">
                  <c:v>7</c:v>
                </c:pt>
                <c:pt idx="3">
                  <c:v>6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202-49E8-B2C9-03C32071DC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572670400"/>
        <c:axId val="1572695840"/>
      </c:barChart>
      <c:lineChart>
        <c:grouping val="standard"/>
        <c:varyColors val="0"/>
        <c:ser>
          <c:idx val="3"/>
          <c:order val="3"/>
          <c:tx>
            <c:strRef>
              <c:f>'2026'!$A$70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'2026'!$B$66:$M$66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'2026'!$B$70:$M$70</c:f>
              <c:numCache>
                <c:formatCode>General</c:formatCode>
                <c:ptCount val="12"/>
                <c:pt idx="0">
                  <c:v>95</c:v>
                </c:pt>
                <c:pt idx="1">
                  <c:v>68</c:v>
                </c:pt>
                <c:pt idx="2">
                  <c:v>73</c:v>
                </c:pt>
                <c:pt idx="3">
                  <c:v>61</c:v>
                </c:pt>
                <c:pt idx="4">
                  <c:v>56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202-49E8-B2C9-03C32071DC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72670400"/>
        <c:axId val="1572695840"/>
      </c:lineChart>
      <c:catAx>
        <c:axId val="15726704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72695840"/>
        <c:crosses val="autoZero"/>
        <c:auto val="1"/>
        <c:lblAlgn val="ctr"/>
        <c:lblOffset val="100"/>
        <c:noMultiLvlLbl val="0"/>
      </c:catAx>
      <c:valAx>
        <c:axId val="15726958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726704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Adoptions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'[1]2022'!$A$107</c:f>
              <c:strCache>
                <c:ptCount val="1"/>
                <c:pt idx="0">
                  <c:v>Cats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'[1]2022'!$B$106:$M$106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'[1]2022'!$B$107:$M$107</c:f>
              <c:numCache>
                <c:formatCode>General</c:formatCode>
                <c:ptCount val="12"/>
                <c:pt idx="0">
                  <c:v>39</c:v>
                </c:pt>
                <c:pt idx="1">
                  <c:v>29</c:v>
                </c:pt>
                <c:pt idx="2">
                  <c:v>52</c:v>
                </c:pt>
                <c:pt idx="3">
                  <c:v>33</c:v>
                </c:pt>
                <c:pt idx="4">
                  <c:v>37</c:v>
                </c:pt>
                <c:pt idx="5">
                  <c:v>32</c:v>
                </c:pt>
                <c:pt idx="6">
                  <c:v>61</c:v>
                </c:pt>
                <c:pt idx="7">
                  <c:v>38</c:v>
                </c:pt>
                <c:pt idx="8">
                  <c:v>39</c:v>
                </c:pt>
                <c:pt idx="9">
                  <c:v>45</c:v>
                </c:pt>
                <c:pt idx="10">
                  <c:v>40</c:v>
                </c:pt>
                <c:pt idx="11">
                  <c:v>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FF-44BB-A1A9-93BDA29768F4}"/>
            </c:ext>
          </c:extLst>
        </c:ser>
        <c:ser>
          <c:idx val="1"/>
          <c:order val="1"/>
          <c:tx>
            <c:strRef>
              <c:f>'[1]2022'!$A$108</c:f>
              <c:strCache>
                <c:ptCount val="1"/>
                <c:pt idx="0">
                  <c:v>Dogs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'[1]2022'!$B$106:$M$106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'[1]2022'!$B$108:$M$108</c:f>
              <c:numCache>
                <c:formatCode>General</c:formatCode>
                <c:ptCount val="12"/>
                <c:pt idx="0">
                  <c:v>35</c:v>
                </c:pt>
                <c:pt idx="1">
                  <c:v>24</c:v>
                </c:pt>
                <c:pt idx="2">
                  <c:v>25</c:v>
                </c:pt>
                <c:pt idx="3">
                  <c:v>17</c:v>
                </c:pt>
                <c:pt idx="4">
                  <c:v>15</c:v>
                </c:pt>
                <c:pt idx="5">
                  <c:v>20</c:v>
                </c:pt>
                <c:pt idx="6">
                  <c:v>31</c:v>
                </c:pt>
                <c:pt idx="7">
                  <c:v>17</c:v>
                </c:pt>
                <c:pt idx="8">
                  <c:v>43</c:v>
                </c:pt>
                <c:pt idx="9">
                  <c:v>25</c:v>
                </c:pt>
                <c:pt idx="10">
                  <c:v>19</c:v>
                </c:pt>
                <c:pt idx="11">
                  <c:v>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7FF-44BB-A1A9-93BDA29768F4}"/>
            </c:ext>
          </c:extLst>
        </c:ser>
        <c:ser>
          <c:idx val="2"/>
          <c:order val="2"/>
          <c:tx>
            <c:strRef>
              <c:f>'[1]2022'!$A$109</c:f>
              <c:strCache>
                <c:ptCount val="1"/>
                <c:pt idx="0">
                  <c:v>Others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'[1]2022'!$B$106:$M$106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'[1]2022'!$B$109:$M$109</c:f>
              <c:numCache>
                <c:formatCode>General</c:formatCode>
                <c:ptCount val="12"/>
                <c:pt idx="0">
                  <c:v>10</c:v>
                </c:pt>
                <c:pt idx="1">
                  <c:v>6</c:v>
                </c:pt>
                <c:pt idx="2">
                  <c:v>7</c:v>
                </c:pt>
                <c:pt idx="3">
                  <c:v>6</c:v>
                </c:pt>
                <c:pt idx="4">
                  <c:v>5</c:v>
                </c:pt>
                <c:pt idx="5">
                  <c:v>13</c:v>
                </c:pt>
                <c:pt idx="6">
                  <c:v>7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7</c:v>
                </c:pt>
                <c:pt idx="11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7FF-44BB-A1A9-93BDA29768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7038079"/>
        <c:axId val="267038911"/>
      </c:barChart>
      <c:lineChart>
        <c:grouping val="standard"/>
        <c:varyColors val="0"/>
        <c:ser>
          <c:idx val="3"/>
          <c:order val="3"/>
          <c:tx>
            <c:strRef>
              <c:f>'[1]2022'!$A$110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'[1]2022'!$B$106:$M$106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'[1]2022'!$B$110:$M$110</c:f>
              <c:numCache>
                <c:formatCode>General</c:formatCode>
                <c:ptCount val="12"/>
                <c:pt idx="0">
                  <c:v>84</c:v>
                </c:pt>
                <c:pt idx="1">
                  <c:v>59</c:v>
                </c:pt>
                <c:pt idx="2">
                  <c:v>84</c:v>
                </c:pt>
                <c:pt idx="3">
                  <c:v>56</c:v>
                </c:pt>
                <c:pt idx="4">
                  <c:v>57</c:v>
                </c:pt>
                <c:pt idx="5">
                  <c:v>65</c:v>
                </c:pt>
                <c:pt idx="6">
                  <c:v>99</c:v>
                </c:pt>
                <c:pt idx="7">
                  <c:v>61</c:v>
                </c:pt>
                <c:pt idx="8">
                  <c:v>89</c:v>
                </c:pt>
                <c:pt idx="9">
                  <c:v>78</c:v>
                </c:pt>
                <c:pt idx="10">
                  <c:v>66</c:v>
                </c:pt>
                <c:pt idx="11">
                  <c:v>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7FF-44BB-A1A9-93BDA29768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7038079"/>
        <c:axId val="267038911"/>
      </c:lineChart>
      <c:catAx>
        <c:axId val="2670380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67038911"/>
        <c:crosses val="autoZero"/>
        <c:auto val="1"/>
        <c:lblAlgn val="ctr"/>
        <c:lblOffset val="100"/>
        <c:noMultiLvlLbl val="0"/>
      </c:catAx>
      <c:valAx>
        <c:axId val="2670389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670380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2025 Adoption Totals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'Blank Template'!$A$67</c:f>
              <c:strCache>
                <c:ptCount val="1"/>
                <c:pt idx="0">
                  <c:v>Cats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'Blank Template'!$B$66:$M$66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'Blank Template'!$B$67:$M$67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FA-4117-982B-3C2DCD830D38}"/>
            </c:ext>
          </c:extLst>
        </c:ser>
        <c:ser>
          <c:idx val="1"/>
          <c:order val="1"/>
          <c:tx>
            <c:strRef>
              <c:f>'Blank Template'!$A$68</c:f>
              <c:strCache>
                <c:ptCount val="1"/>
                <c:pt idx="0">
                  <c:v>Dogs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'Blank Template'!$B$66:$M$66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'Blank Template'!$B$68:$M$68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1FA-4117-982B-3C2DCD830D38}"/>
            </c:ext>
          </c:extLst>
        </c:ser>
        <c:ser>
          <c:idx val="2"/>
          <c:order val="2"/>
          <c:tx>
            <c:strRef>
              <c:f>'Blank Template'!$A$69</c:f>
              <c:strCache>
                <c:ptCount val="1"/>
                <c:pt idx="0">
                  <c:v>Others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'Blank Template'!$B$66:$M$66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'Blank Template'!$B$69:$M$69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1FA-4117-982B-3C2DCD830D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572670400"/>
        <c:axId val="1572695840"/>
      </c:barChart>
      <c:lineChart>
        <c:grouping val="standard"/>
        <c:varyColors val="0"/>
        <c:ser>
          <c:idx val="3"/>
          <c:order val="3"/>
          <c:tx>
            <c:strRef>
              <c:f>'Blank Template'!$A$70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'Blank Template'!$B$66:$M$66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'Blank Template'!$B$70:$M$70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1FA-4117-982B-3C2DCD830D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72670400"/>
        <c:axId val="1572695840"/>
      </c:lineChart>
      <c:catAx>
        <c:axId val="15726704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72695840"/>
        <c:crosses val="autoZero"/>
        <c:auto val="1"/>
        <c:lblAlgn val="ctr"/>
        <c:lblOffset val="100"/>
        <c:noMultiLvlLbl val="0"/>
      </c:catAx>
      <c:valAx>
        <c:axId val="15726958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726704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2025 Animal Intake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'Blank Template'!$A$3</c:f>
              <c:strCache>
                <c:ptCount val="1"/>
                <c:pt idx="0">
                  <c:v>Total Cats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'Blank Template'!$B$2:$M$2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'Blank Template'!$B$3:$M$3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C81-46C0-B0D4-888A0A941A59}"/>
            </c:ext>
          </c:extLst>
        </c:ser>
        <c:ser>
          <c:idx val="1"/>
          <c:order val="1"/>
          <c:tx>
            <c:strRef>
              <c:f>'Blank Template'!$A$9</c:f>
              <c:strCache>
                <c:ptCount val="1"/>
                <c:pt idx="0">
                  <c:v>Total Dogs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'Blank Template'!$B$2:$M$2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'Blank Template'!$B$9:$M$9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C81-46C0-B0D4-888A0A941A59}"/>
            </c:ext>
          </c:extLst>
        </c:ser>
        <c:ser>
          <c:idx val="2"/>
          <c:order val="2"/>
          <c:tx>
            <c:strRef>
              <c:f>'Blank Template'!$A$15</c:f>
              <c:strCache>
                <c:ptCount val="1"/>
                <c:pt idx="0">
                  <c:v>Others (Pocket Pets, Livestock, Etc)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'Blank Template'!$B$2:$M$2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'Blank Template'!$B$15:$M$15</c:f>
              <c:numCache>
                <c:formatCode>General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2-2C81-46C0-B0D4-888A0A941A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246705664"/>
        <c:axId val="246706144"/>
      </c:barChart>
      <c:lineChart>
        <c:grouping val="standard"/>
        <c:varyColors val="0"/>
        <c:ser>
          <c:idx val="3"/>
          <c:order val="3"/>
          <c:tx>
            <c:strRef>
              <c:f>'Blank Template'!$A$16</c:f>
              <c:strCache>
                <c:ptCount val="1"/>
                <c:pt idx="0">
                  <c:v>Total Intake 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'Blank Template'!$B$16:$M$16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C81-46C0-B0D4-888A0A941A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6705664"/>
        <c:axId val="246706144"/>
      </c:lineChart>
      <c:catAx>
        <c:axId val="2467056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6706144"/>
        <c:crosses val="autoZero"/>
        <c:auto val="1"/>
        <c:lblAlgn val="ctr"/>
        <c:lblOffset val="100"/>
        <c:noMultiLvlLbl val="0"/>
      </c:catAx>
      <c:valAx>
        <c:axId val="2467061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67056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2026 Animal Intake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'2026'!$A$3</c:f>
              <c:strCache>
                <c:ptCount val="1"/>
                <c:pt idx="0">
                  <c:v>Total Cats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'2026'!$B$2:$M$2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'2026'!$B$3:$M$3</c:f>
              <c:numCache>
                <c:formatCode>General</c:formatCode>
                <c:ptCount val="12"/>
                <c:pt idx="0">
                  <c:v>24</c:v>
                </c:pt>
                <c:pt idx="1">
                  <c:v>22</c:v>
                </c:pt>
                <c:pt idx="2">
                  <c:v>18</c:v>
                </c:pt>
                <c:pt idx="3">
                  <c:v>21</c:v>
                </c:pt>
                <c:pt idx="4">
                  <c:v>41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01-4C8C-861E-07BA6EBAEFF9}"/>
            </c:ext>
          </c:extLst>
        </c:ser>
        <c:ser>
          <c:idx val="1"/>
          <c:order val="1"/>
          <c:tx>
            <c:strRef>
              <c:f>'2026'!$A$9</c:f>
              <c:strCache>
                <c:ptCount val="1"/>
                <c:pt idx="0">
                  <c:v>Total Dogs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'2026'!$B$2:$M$2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'2026'!$B$9:$M$9</c:f>
              <c:numCache>
                <c:formatCode>General</c:formatCode>
                <c:ptCount val="12"/>
                <c:pt idx="0">
                  <c:v>66</c:v>
                </c:pt>
                <c:pt idx="1">
                  <c:v>52</c:v>
                </c:pt>
                <c:pt idx="2">
                  <c:v>65</c:v>
                </c:pt>
                <c:pt idx="3">
                  <c:v>58</c:v>
                </c:pt>
                <c:pt idx="4">
                  <c:v>99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701-4C8C-861E-07BA6EBAEFF9}"/>
            </c:ext>
          </c:extLst>
        </c:ser>
        <c:ser>
          <c:idx val="2"/>
          <c:order val="2"/>
          <c:tx>
            <c:strRef>
              <c:f>'2026'!$A$15</c:f>
              <c:strCache>
                <c:ptCount val="1"/>
                <c:pt idx="0">
                  <c:v>Others (Pocket Pets, Livestock, Etc)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'2026'!$B$2:$M$2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'2026'!$B$15:$M$15</c:f>
              <c:numCache>
                <c:formatCode>General</c:formatCode>
                <c:ptCount val="12"/>
                <c:pt idx="0">
                  <c:v>7</c:v>
                </c:pt>
                <c:pt idx="1">
                  <c:v>5</c:v>
                </c:pt>
                <c:pt idx="2">
                  <c:v>0</c:v>
                </c:pt>
                <c:pt idx="3">
                  <c:v>5</c:v>
                </c:pt>
                <c:pt idx="4">
                  <c:v>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701-4C8C-861E-07BA6EBAEF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246705664"/>
        <c:axId val="246706144"/>
      </c:barChart>
      <c:lineChart>
        <c:grouping val="standard"/>
        <c:varyColors val="0"/>
        <c:ser>
          <c:idx val="3"/>
          <c:order val="3"/>
          <c:tx>
            <c:strRef>
              <c:f>'2026'!$A$16</c:f>
              <c:strCache>
                <c:ptCount val="1"/>
                <c:pt idx="0">
                  <c:v>Total Intake 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'2026'!$B$16:$M$16</c:f>
              <c:numCache>
                <c:formatCode>General</c:formatCode>
                <c:ptCount val="12"/>
                <c:pt idx="0">
                  <c:v>97</c:v>
                </c:pt>
                <c:pt idx="1">
                  <c:v>79</c:v>
                </c:pt>
                <c:pt idx="2">
                  <c:v>83</c:v>
                </c:pt>
                <c:pt idx="3">
                  <c:v>84</c:v>
                </c:pt>
                <c:pt idx="4">
                  <c:v>175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701-4C8C-861E-07BA6EBAEF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6705664"/>
        <c:axId val="246706144"/>
      </c:lineChart>
      <c:catAx>
        <c:axId val="2467056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6706144"/>
        <c:crosses val="autoZero"/>
        <c:auto val="1"/>
        <c:lblAlgn val="ctr"/>
        <c:lblOffset val="100"/>
        <c:noMultiLvlLbl val="0"/>
      </c:catAx>
      <c:valAx>
        <c:axId val="2467061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67056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2025 Adoption Totals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'2025'!$A$66</c:f>
              <c:strCache>
                <c:ptCount val="1"/>
                <c:pt idx="0">
                  <c:v>Cats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'2025'!$B$65:$M$65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'2025'!$B$66:$M$66</c:f>
              <c:numCache>
                <c:formatCode>General</c:formatCode>
                <c:ptCount val="12"/>
                <c:pt idx="0">
                  <c:v>34</c:v>
                </c:pt>
                <c:pt idx="1">
                  <c:v>18</c:v>
                </c:pt>
                <c:pt idx="2">
                  <c:v>27</c:v>
                </c:pt>
                <c:pt idx="3">
                  <c:v>19</c:v>
                </c:pt>
                <c:pt idx="4">
                  <c:v>19</c:v>
                </c:pt>
                <c:pt idx="5">
                  <c:v>21</c:v>
                </c:pt>
                <c:pt idx="6">
                  <c:v>25</c:v>
                </c:pt>
                <c:pt idx="7">
                  <c:v>40</c:v>
                </c:pt>
                <c:pt idx="8">
                  <c:v>35</c:v>
                </c:pt>
                <c:pt idx="9">
                  <c:v>32</c:v>
                </c:pt>
                <c:pt idx="10">
                  <c:v>31</c:v>
                </c:pt>
                <c:pt idx="11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93-47C8-8406-7AA6DEB21DDF}"/>
            </c:ext>
          </c:extLst>
        </c:ser>
        <c:ser>
          <c:idx val="1"/>
          <c:order val="1"/>
          <c:tx>
            <c:strRef>
              <c:f>'2025'!$A$67</c:f>
              <c:strCache>
                <c:ptCount val="1"/>
                <c:pt idx="0">
                  <c:v>Dogs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'2025'!$B$65:$M$65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'2025'!$B$67:$M$67</c:f>
              <c:numCache>
                <c:formatCode>General</c:formatCode>
                <c:ptCount val="12"/>
                <c:pt idx="0">
                  <c:v>31</c:v>
                </c:pt>
                <c:pt idx="1">
                  <c:v>42</c:v>
                </c:pt>
                <c:pt idx="2">
                  <c:v>29</c:v>
                </c:pt>
                <c:pt idx="3">
                  <c:v>32</c:v>
                </c:pt>
                <c:pt idx="4">
                  <c:v>41</c:v>
                </c:pt>
                <c:pt idx="5">
                  <c:v>31</c:v>
                </c:pt>
                <c:pt idx="6">
                  <c:v>58</c:v>
                </c:pt>
                <c:pt idx="7">
                  <c:v>43</c:v>
                </c:pt>
                <c:pt idx="8">
                  <c:v>30</c:v>
                </c:pt>
                <c:pt idx="9">
                  <c:v>35</c:v>
                </c:pt>
                <c:pt idx="10">
                  <c:v>37</c:v>
                </c:pt>
                <c:pt idx="11">
                  <c:v>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493-47C8-8406-7AA6DEB21DDF}"/>
            </c:ext>
          </c:extLst>
        </c:ser>
        <c:ser>
          <c:idx val="2"/>
          <c:order val="2"/>
          <c:tx>
            <c:strRef>
              <c:f>'2025'!$A$68</c:f>
              <c:strCache>
                <c:ptCount val="1"/>
                <c:pt idx="0">
                  <c:v>Others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'2025'!$B$65:$M$65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'2025'!$B$68:$M$68</c:f>
              <c:numCache>
                <c:formatCode>General</c:formatCode>
                <c:ptCount val="12"/>
                <c:pt idx="0">
                  <c:v>5</c:v>
                </c:pt>
                <c:pt idx="1">
                  <c:v>3</c:v>
                </c:pt>
                <c:pt idx="2">
                  <c:v>3</c:v>
                </c:pt>
                <c:pt idx="3">
                  <c:v>0</c:v>
                </c:pt>
                <c:pt idx="4">
                  <c:v>0</c:v>
                </c:pt>
                <c:pt idx="5">
                  <c:v>5</c:v>
                </c:pt>
                <c:pt idx="6">
                  <c:v>11</c:v>
                </c:pt>
                <c:pt idx="7">
                  <c:v>5</c:v>
                </c:pt>
                <c:pt idx="8">
                  <c:v>3</c:v>
                </c:pt>
                <c:pt idx="9">
                  <c:v>11</c:v>
                </c:pt>
                <c:pt idx="10">
                  <c:v>6</c:v>
                </c:pt>
                <c:pt idx="11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493-47C8-8406-7AA6DEB21D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572670400"/>
        <c:axId val="1572695840"/>
      </c:barChart>
      <c:lineChart>
        <c:grouping val="standard"/>
        <c:varyColors val="0"/>
        <c:ser>
          <c:idx val="3"/>
          <c:order val="3"/>
          <c:tx>
            <c:strRef>
              <c:f>'2025'!$A$69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'2025'!$B$65:$M$65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'2025'!$B$69:$M$69</c:f>
              <c:numCache>
                <c:formatCode>General</c:formatCode>
                <c:ptCount val="12"/>
                <c:pt idx="0">
                  <c:v>70</c:v>
                </c:pt>
                <c:pt idx="1">
                  <c:v>63</c:v>
                </c:pt>
                <c:pt idx="2">
                  <c:v>59</c:v>
                </c:pt>
                <c:pt idx="3">
                  <c:v>51</c:v>
                </c:pt>
                <c:pt idx="4">
                  <c:v>60</c:v>
                </c:pt>
                <c:pt idx="5">
                  <c:v>57</c:v>
                </c:pt>
                <c:pt idx="6">
                  <c:v>94</c:v>
                </c:pt>
                <c:pt idx="7">
                  <c:v>88</c:v>
                </c:pt>
                <c:pt idx="8">
                  <c:v>68</c:v>
                </c:pt>
                <c:pt idx="9">
                  <c:v>78</c:v>
                </c:pt>
                <c:pt idx="10">
                  <c:v>74</c:v>
                </c:pt>
                <c:pt idx="11">
                  <c:v>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40-400B-99D0-FDEE6AA0BC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72670400"/>
        <c:axId val="1572695840"/>
      </c:lineChart>
      <c:catAx>
        <c:axId val="15726704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72695840"/>
        <c:crosses val="autoZero"/>
        <c:auto val="1"/>
        <c:lblAlgn val="ctr"/>
        <c:lblOffset val="100"/>
        <c:noMultiLvlLbl val="0"/>
      </c:catAx>
      <c:valAx>
        <c:axId val="15726958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726704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2025 Animal Intake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'2025'!$A$3</c:f>
              <c:strCache>
                <c:ptCount val="1"/>
                <c:pt idx="0">
                  <c:v>Total Cats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'2025'!$B$2:$M$2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'2025'!$B$3:$M$3</c:f>
              <c:numCache>
                <c:formatCode>General</c:formatCode>
                <c:ptCount val="12"/>
                <c:pt idx="0">
                  <c:v>31</c:v>
                </c:pt>
                <c:pt idx="1">
                  <c:v>43</c:v>
                </c:pt>
                <c:pt idx="2">
                  <c:v>5</c:v>
                </c:pt>
                <c:pt idx="3">
                  <c:v>19</c:v>
                </c:pt>
                <c:pt idx="4">
                  <c:v>52</c:v>
                </c:pt>
                <c:pt idx="5">
                  <c:v>67</c:v>
                </c:pt>
                <c:pt idx="6">
                  <c:v>32</c:v>
                </c:pt>
                <c:pt idx="7">
                  <c:v>51</c:v>
                </c:pt>
                <c:pt idx="8">
                  <c:v>30</c:v>
                </c:pt>
                <c:pt idx="9">
                  <c:v>28</c:v>
                </c:pt>
                <c:pt idx="10">
                  <c:v>17</c:v>
                </c:pt>
                <c:pt idx="11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63-4BC5-BC72-A4C2638DBD81}"/>
            </c:ext>
          </c:extLst>
        </c:ser>
        <c:ser>
          <c:idx val="1"/>
          <c:order val="1"/>
          <c:tx>
            <c:strRef>
              <c:f>'2025'!$A$9</c:f>
              <c:strCache>
                <c:ptCount val="1"/>
                <c:pt idx="0">
                  <c:v>Total Dogs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'2025'!$B$2:$M$2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'2025'!$B$9:$M$9</c:f>
              <c:numCache>
                <c:formatCode>General</c:formatCode>
                <c:ptCount val="12"/>
                <c:pt idx="0">
                  <c:v>71</c:v>
                </c:pt>
                <c:pt idx="1">
                  <c:v>63</c:v>
                </c:pt>
                <c:pt idx="2">
                  <c:v>37</c:v>
                </c:pt>
                <c:pt idx="3">
                  <c:v>57</c:v>
                </c:pt>
                <c:pt idx="4">
                  <c:v>46</c:v>
                </c:pt>
                <c:pt idx="5">
                  <c:v>75</c:v>
                </c:pt>
                <c:pt idx="6">
                  <c:v>64</c:v>
                </c:pt>
                <c:pt idx="7">
                  <c:v>64</c:v>
                </c:pt>
                <c:pt idx="8">
                  <c:v>60</c:v>
                </c:pt>
                <c:pt idx="9">
                  <c:v>69</c:v>
                </c:pt>
                <c:pt idx="10">
                  <c:v>63</c:v>
                </c:pt>
                <c:pt idx="11">
                  <c:v>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663-4BC5-BC72-A4C2638DBD81}"/>
            </c:ext>
          </c:extLst>
        </c:ser>
        <c:ser>
          <c:idx val="2"/>
          <c:order val="2"/>
          <c:tx>
            <c:strRef>
              <c:f>'2025'!$A$15</c:f>
              <c:strCache>
                <c:ptCount val="1"/>
                <c:pt idx="0">
                  <c:v>Others (Pocket Pets, Livestock, Etc)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'2025'!$B$2:$M$2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'2025'!$B$15:$M$15</c:f>
              <c:numCache>
                <c:formatCode>General</c:formatCode>
                <c:ptCount val="12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10</c:v>
                </c:pt>
                <c:pt idx="6">
                  <c:v>8</c:v>
                </c:pt>
                <c:pt idx="7">
                  <c:v>4</c:v>
                </c:pt>
                <c:pt idx="8">
                  <c:v>3</c:v>
                </c:pt>
                <c:pt idx="9">
                  <c:v>11</c:v>
                </c:pt>
                <c:pt idx="10">
                  <c:v>6</c:v>
                </c:pt>
                <c:pt idx="11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663-4BC5-BC72-A4C2638DBD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246705664"/>
        <c:axId val="246706144"/>
      </c:barChart>
      <c:lineChart>
        <c:grouping val="standard"/>
        <c:varyColors val="0"/>
        <c:ser>
          <c:idx val="3"/>
          <c:order val="3"/>
          <c:tx>
            <c:strRef>
              <c:f>'2025'!$A$16</c:f>
              <c:strCache>
                <c:ptCount val="1"/>
                <c:pt idx="0">
                  <c:v>Total Intake 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'2025'!$B$16:$M$16</c:f>
              <c:numCache>
                <c:formatCode>General</c:formatCode>
                <c:ptCount val="12"/>
                <c:pt idx="0">
                  <c:v>104</c:v>
                </c:pt>
                <c:pt idx="1">
                  <c:v>108</c:v>
                </c:pt>
                <c:pt idx="2">
                  <c:v>44</c:v>
                </c:pt>
                <c:pt idx="3">
                  <c:v>76</c:v>
                </c:pt>
                <c:pt idx="4">
                  <c:v>98</c:v>
                </c:pt>
                <c:pt idx="5">
                  <c:v>152</c:v>
                </c:pt>
                <c:pt idx="6">
                  <c:v>104</c:v>
                </c:pt>
                <c:pt idx="7">
                  <c:v>119</c:v>
                </c:pt>
                <c:pt idx="8">
                  <c:v>93</c:v>
                </c:pt>
                <c:pt idx="9">
                  <c:v>108</c:v>
                </c:pt>
                <c:pt idx="10">
                  <c:v>86</c:v>
                </c:pt>
                <c:pt idx="11">
                  <c:v>103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663-4BC5-BC72-A4C2638DBD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6705664"/>
        <c:axId val="246706144"/>
      </c:lineChart>
      <c:catAx>
        <c:axId val="2467056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6706144"/>
        <c:crosses val="autoZero"/>
        <c:auto val="1"/>
        <c:lblAlgn val="ctr"/>
        <c:lblOffset val="100"/>
        <c:noMultiLvlLbl val="0"/>
      </c:catAx>
      <c:valAx>
        <c:axId val="2467061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67056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2024 Animal Intakes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'2024'!$A$3</c:f>
              <c:strCache>
                <c:ptCount val="1"/>
                <c:pt idx="0">
                  <c:v>Total Cats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'2024'!$B$2:$M$2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'2024'!$B$3:$M$3</c:f>
              <c:numCache>
                <c:formatCode>General</c:formatCode>
                <c:ptCount val="12"/>
                <c:pt idx="0">
                  <c:v>27</c:v>
                </c:pt>
                <c:pt idx="1">
                  <c:v>19</c:v>
                </c:pt>
                <c:pt idx="2">
                  <c:v>14</c:v>
                </c:pt>
                <c:pt idx="3">
                  <c:v>30</c:v>
                </c:pt>
                <c:pt idx="4">
                  <c:v>94</c:v>
                </c:pt>
                <c:pt idx="5">
                  <c:v>54</c:v>
                </c:pt>
                <c:pt idx="6">
                  <c:v>56</c:v>
                </c:pt>
                <c:pt idx="7">
                  <c:v>52</c:v>
                </c:pt>
                <c:pt idx="8">
                  <c:v>30</c:v>
                </c:pt>
                <c:pt idx="9">
                  <c:v>33</c:v>
                </c:pt>
                <c:pt idx="10">
                  <c:v>35</c:v>
                </c:pt>
                <c:pt idx="11">
                  <c:v>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A1-4905-B8F0-B31396A19392}"/>
            </c:ext>
          </c:extLst>
        </c:ser>
        <c:ser>
          <c:idx val="1"/>
          <c:order val="1"/>
          <c:tx>
            <c:strRef>
              <c:f>'2024'!$A$9</c:f>
              <c:strCache>
                <c:ptCount val="1"/>
                <c:pt idx="0">
                  <c:v>Total Dogs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'2024'!$B$2:$M$2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'2024'!$B$9:$M$9</c:f>
              <c:numCache>
                <c:formatCode>General</c:formatCode>
                <c:ptCount val="12"/>
                <c:pt idx="0">
                  <c:v>36</c:v>
                </c:pt>
                <c:pt idx="1">
                  <c:v>34</c:v>
                </c:pt>
                <c:pt idx="2">
                  <c:v>43</c:v>
                </c:pt>
                <c:pt idx="3">
                  <c:v>64</c:v>
                </c:pt>
                <c:pt idx="4">
                  <c:v>52</c:v>
                </c:pt>
                <c:pt idx="5">
                  <c:v>51</c:v>
                </c:pt>
                <c:pt idx="6">
                  <c:v>35</c:v>
                </c:pt>
                <c:pt idx="7">
                  <c:v>54</c:v>
                </c:pt>
                <c:pt idx="8">
                  <c:v>36</c:v>
                </c:pt>
                <c:pt idx="9">
                  <c:v>30</c:v>
                </c:pt>
                <c:pt idx="10">
                  <c:v>39</c:v>
                </c:pt>
                <c:pt idx="11">
                  <c:v>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5A1-4905-B8F0-B31396A19392}"/>
            </c:ext>
          </c:extLst>
        </c:ser>
        <c:ser>
          <c:idx val="2"/>
          <c:order val="2"/>
          <c:tx>
            <c:strRef>
              <c:f>'2024'!$A$15</c:f>
              <c:strCache>
                <c:ptCount val="1"/>
                <c:pt idx="0">
                  <c:v>Others (Pocket Pets, Livestock, Etc)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'2024'!$B$2:$M$2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'2024'!$B$15:$M$15</c:f>
              <c:numCache>
                <c:formatCode>General</c:formatCode>
                <c:ptCount val="12"/>
                <c:pt idx="0">
                  <c:v>8</c:v>
                </c:pt>
                <c:pt idx="1">
                  <c:v>8</c:v>
                </c:pt>
                <c:pt idx="2">
                  <c:v>5</c:v>
                </c:pt>
                <c:pt idx="3">
                  <c:v>1</c:v>
                </c:pt>
                <c:pt idx="4">
                  <c:v>5</c:v>
                </c:pt>
                <c:pt idx="5">
                  <c:v>7</c:v>
                </c:pt>
                <c:pt idx="6">
                  <c:v>4</c:v>
                </c:pt>
                <c:pt idx="7">
                  <c:v>3</c:v>
                </c:pt>
                <c:pt idx="8">
                  <c:v>3</c:v>
                </c:pt>
                <c:pt idx="9">
                  <c:v>0</c:v>
                </c:pt>
                <c:pt idx="10">
                  <c:v>3</c:v>
                </c:pt>
                <c:pt idx="11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5A1-4905-B8F0-B31396A193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5501232"/>
        <c:axId val="17598096"/>
      </c:barChart>
      <c:lineChart>
        <c:grouping val="standard"/>
        <c:varyColors val="0"/>
        <c:ser>
          <c:idx val="3"/>
          <c:order val="3"/>
          <c:tx>
            <c:strRef>
              <c:f>'2024'!$A$16</c:f>
              <c:strCache>
                <c:ptCount val="1"/>
                <c:pt idx="0">
                  <c:v>Total Intake 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'2024'!$B$2:$M$2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  <c:extLst xmlns:c15="http://schemas.microsoft.com/office/drawing/2012/chart"/>
            </c:strRef>
          </c:cat>
          <c:val>
            <c:numRef>
              <c:f>'2024'!$B$16:$M$16</c:f>
              <c:numCache>
                <c:formatCode>General</c:formatCode>
                <c:ptCount val="12"/>
                <c:pt idx="0">
                  <c:v>71</c:v>
                </c:pt>
                <c:pt idx="1">
                  <c:v>61</c:v>
                </c:pt>
                <c:pt idx="2">
                  <c:v>62</c:v>
                </c:pt>
                <c:pt idx="3">
                  <c:v>95</c:v>
                </c:pt>
                <c:pt idx="4">
                  <c:v>151</c:v>
                </c:pt>
                <c:pt idx="5">
                  <c:v>112</c:v>
                </c:pt>
                <c:pt idx="6">
                  <c:v>95</c:v>
                </c:pt>
                <c:pt idx="7">
                  <c:v>109</c:v>
                </c:pt>
                <c:pt idx="8">
                  <c:v>69</c:v>
                </c:pt>
                <c:pt idx="9">
                  <c:v>63</c:v>
                </c:pt>
                <c:pt idx="10">
                  <c:v>77</c:v>
                </c:pt>
                <c:pt idx="11">
                  <c:v>95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3-95A1-4905-B8F0-B31396A193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01232"/>
        <c:axId val="17598096"/>
      </c:lineChart>
      <c:catAx>
        <c:axId val="5501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598096"/>
        <c:crosses val="autoZero"/>
        <c:auto val="0"/>
        <c:lblAlgn val="ctr"/>
        <c:lblOffset val="100"/>
        <c:noMultiLvlLbl val="0"/>
      </c:catAx>
      <c:valAx>
        <c:axId val="175980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01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2024 Animal Adoptions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'2024'!$A$66</c:f>
              <c:strCache>
                <c:ptCount val="1"/>
                <c:pt idx="0">
                  <c:v>Cats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'2024'!$B$65:$M$65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'2024'!$B$66:$M$66</c:f>
              <c:numCache>
                <c:formatCode>General</c:formatCode>
                <c:ptCount val="12"/>
                <c:pt idx="0">
                  <c:v>22</c:v>
                </c:pt>
                <c:pt idx="1">
                  <c:v>20</c:v>
                </c:pt>
                <c:pt idx="2">
                  <c:v>23</c:v>
                </c:pt>
                <c:pt idx="3">
                  <c:v>18</c:v>
                </c:pt>
                <c:pt idx="4">
                  <c:v>26</c:v>
                </c:pt>
                <c:pt idx="5">
                  <c:v>53</c:v>
                </c:pt>
                <c:pt idx="6">
                  <c:v>28</c:v>
                </c:pt>
                <c:pt idx="7">
                  <c:v>61</c:v>
                </c:pt>
                <c:pt idx="8">
                  <c:v>44</c:v>
                </c:pt>
                <c:pt idx="9">
                  <c:v>44</c:v>
                </c:pt>
                <c:pt idx="10">
                  <c:v>44</c:v>
                </c:pt>
                <c:pt idx="11">
                  <c:v>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A8-4AB8-969A-E7081FA0DF6B}"/>
            </c:ext>
          </c:extLst>
        </c:ser>
        <c:ser>
          <c:idx val="1"/>
          <c:order val="1"/>
          <c:tx>
            <c:strRef>
              <c:f>'2024'!$A$67</c:f>
              <c:strCache>
                <c:ptCount val="1"/>
                <c:pt idx="0">
                  <c:v>Dogs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'2024'!$B$65:$M$65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'2024'!$B$67:$M$67</c:f>
              <c:numCache>
                <c:formatCode>General</c:formatCode>
                <c:ptCount val="12"/>
                <c:pt idx="0">
                  <c:v>21</c:v>
                </c:pt>
                <c:pt idx="1">
                  <c:v>28</c:v>
                </c:pt>
                <c:pt idx="2">
                  <c:v>21</c:v>
                </c:pt>
                <c:pt idx="3">
                  <c:v>32</c:v>
                </c:pt>
                <c:pt idx="4">
                  <c:v>34</c:v>
                </c:pt>
                <c:pt idx="5">
                  <c:v>26</c:v>
                </c:pt>
                <c:pt idx="6">
                  <c:v>33</c:v>
                </c:pt>
                <c:pt idx="7">
                  <c:v>24</c:v>
                </c:pt>
                <c:pt idx="8">
                  <c:v>18</c:v>
                </c:pt>
                <c:pt idx="9">
                  <c:v>23</c:v>
                </c:pt>
                <c:pt idx="10">
                  <c:v>26</c:v>
                </c:pt>
                <c:pt idx="11">
                  <c:v>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2A8-4AB8-969A-E7081FA0DF6B}"/>
            </c:ext>
          </c:extLst>
        </c:ser>
        <c:ser>
          <c:idx val="2"/>
          <c:order val="2"/>
          <c:tx>
            <c:strRef>
              <c:f>'2024'!$A$68</c:f>
              <c:strCache>
                <c:ptCount val="1"/>
                <c:pt idx="0">
                  <c:v>Others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'2024'!$B$65:$M$65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'2024'!$B$68:$M$68</c:f>
              <c:numCache>
                <c:formatCode>General</c:formatCode>
                <c:ptCount val="12"/>
                <c:pt idx="0">
                  <c:v>5</c:v>
                </c:pt>
                <c:pt idx="1">
                  <c:v>3</c:v>
                </c:pt>
                <c:pt idx="2">
                  <c:v>9</c:v>
                </c:pt>
                <c:pt idx="3">
                  <c:v>1</c:v>
                </c:pt>
                <c:pt idx="4">
                  <c:v>2</c:v>
                </c:pt>
                <c:pt idx="5">
                  <c:v>11</c:v>
                </c:pt>
                <c:pt idx="6">
                  <c:v>3</c:v>
                </c:pt>
                <c:pt idx="7">
                  <c:v>3</c:v>
                </c:pt>
                <c:pt idx="8">
                  <c:v>6</c:v>
                </c:pt>
                <c:pt idx="9">
                  <c:v>0</c:v>
                </c:pt>
                <c:pt idx="10">
                  <c:v>2</c:v>
                </c:pt>
                <c:pt idx="11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2A8-4AB8-969A-E7081FA0DF6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374508496"/>
        <c:axId val="415902288"/>
      </c:barChart>
      <c:lineChart>
        <c:grouping val="standard"/>
        <c:varyColors val="0"/>
        <c:ser>
          <c:idx val="3"/>
          <c:order val="3"/>
          <c:tx>
            <c:strRef>
              <c:f>'2024'!$A$69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'2024'!$B$65:$M$65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'2024'!$B$69:$M$69</c:f>
              <c:numCache>
                <c:formatCode>General</c:formatCode>
                <c:ptCount val="12"/>
                <c:pt idx="0">
                  <c:v>48</c:v>
                </c:pt>
                <c:pt idx="1">
                  <c:v>51</c:v>
                </c:pt>
                <c:pt idx="2">
                  <c:v>53</c:v>
                </c:pt>
                <c:pt idx="3">
                  <c:v>51</c:v>
                </c:pt>
                <c:pt idx="4">
                  <c:v>62</c:v>
                </c:pt>
                <c:pt idx="5">
                  <c:v>90</c:v>
                </c:pt>
                <c:pt idx="6">
                  <c:v>64</c:v>
                </c:pt>
                <c:pt idx="7">
                  <c:v>88</c:v>
                </c:pt>
                <c:pt idx="8">
                  <c:v>68</c:v>
                </c:pt>
                <c:pt idx="9">
                  <c:v>67</c:v>
                </c:pt>
                <c:pt idx="10">
                  <c:v>72</c:v>
                </c:pt>
                <c:pt idx="11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2A8-4AB8-969A-E7081FA0DF6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74508496"/>
        <c:axId val="415902288"/>
      </c:lineChart>
      <c:catAx>
        <c:axId val="3745084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5902288"/>
        <c:crosses val="autoZero"/>
        <c:auto val="1"/>
        <c:lblAlgn val="ctr"/>
        <c:lblOffset val="100"/>
        <c:noMultiLvlLbl val="0"/>
      </c:catAx>
      <c:valAx>
        <c:axId val="415902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45084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2023 Intakes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'2023'!$A$3</c:f>
              <c:strCache>
                <c:ptCount val="1"/>
                <c:pt idx="0">
                  <c:v>Total Cats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'2023'!$B$2:$M$2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'2023'!$B$3:$M$3</c:f>
              <c:numCache>
                <c:formatCode>General</c:formatCode>
                <c:ptCount val="12"/>
                <c:pt idx="0">
                  <c:v>16</c:v>
                </c:pt>
                <c:pt idx="1">
                  <c:v>5</c:v>
                </c:pt>
                <c:pt idx="2">
                  <c:v>35</c:v>
                </c:pt>
                <c:pt idx="3">
                  <c:v>23</c:v>
                </c:pt>
                <c:pt idx="4">
                  <c:v>65</c:v>
                </c:pt>
                <c:pt idx="5">
                  <c:v>42</c:v>
                </c:pt>
                <c:pt idx="6">
                  <c:v>39</c:v>
                </c:pt>
                <c:pt idx="7">
                  <c:v>40</c:v>
                </c:pt>
                <c:pt idx="8">
                  <c:v>57</c:v>
                </c:pt>
                <c:pt idx="9">
                  <c:v>46</c:v>
                </c:pt>
                <c:pt idx="10">
                  <c:v>27</c:v>
                </c:pt>
                <c:pt idx="11">
                  <c:v>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FCF-4877-AE82-F8F3FDFE666C}"/>
            </c:ext>
          </c:extLst>
        </c:ser>
        <c:ser>
          <c:idx val="1"/>
          <c:order val="1"/>
          <c:tx>
            <c:strRef>
              <c:f>'2023'!$A$7</c:f>
              <c:strCache>
                <c:ptCount val="1"/>
                <c:pt idx="0">
                  <c:v>Total Dogs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'2023'!$B$2:$M$2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'2023'!$B$7:$M$7</c:f>
              <c:numCache>
                <c:formatCode>General</c:formatCode>
                <c:ptCount val="12"/>
                <c:pt idx="0">
                  <c:v>53</c:v>
                </c:pt>
                <c:pt idx="1">
                  <c:v>34</c:v>
                </c:pt>
                <c:pt idx="2">
                  <c:v>39</c:v>
                </c:pt>
                <c:pt idx="3">
                  <c:v>37</c:v>
                </c:pt>
                <c:pt idx="4">
                  <c:v>46</c:v>
                </c:pt>
                <c:pt idx="5">
                  <c:v>54</c:v>
                </c:pt>
                <c:pt idx="6">
                  <c:v>28</c:v>
                </c:pt>
                <c:pt idx="7">
                  <c:v>45</c:v>
                </c:pt>
                <c:pt idx="8">
                  <c:v>38</c:v>
                </c:pt>
                <c:pt idx="9">
                  <c:v>33</c:v>
                </c:pt>
                <c:pt idx="10">
                  <c:v>30</c:v>
                </c:pt>
                <c:pt idx="11">
                  <c:v>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FCF-4877-AE82-F8F3FDFE666C}"/>
            </c:ext>
          </c:extLst>
        </c:ser>
        <c:ser>
          <c:idx val="2"/>
          <c:order val="2"/>
          <c:tx>
            <c:strRef>
              <c:f>'2023'!$A$11</c:f>
              <c:strCache>
                <c:ptCount val="1"/>
                <c:pt idx="0">
                  <c:v>Others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'2023'!$B$2:$M$2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'2023'!$B$11:$M$11</c:f>
              <c:numCache>
                <c:formatCode>General</c:formatCode>
                <c:ptCount val="12"/>
                <c:pt idx="0">
                  <c:v>7</c:v>
                </c:pt>
                <c:pt idx="1">
                  <c:v>2</c:v>
                </c:pt>
                <c:pt idx="2">
                  <c:v>6</c:v>
                </c:pt>
                <c:pt idx="3">
                  <c:v>1</c:v>
                </c:pt>
                <c:pt idx="4">
                  <c:v>6</c:v>
                </c:pt>
                <c:pt idx="5">
                  <c:v>1</c:v>
                </c:pt>
                <c:pt idx="6">
                  <c:v>8</c:v>
                </c:pt>
                <c:pt idx="7">
                  <c:v>10</c:v>
                </c:pt>
                <c:pt idx="8">
                  <c:v>11</c:v>
                </c:pt>
                <c:pt idx="9">
                  <c:v>8</c:v>
                </c:pt>
                <c:pt idx="10">
                  <c:v>10</c:v>
                </c:pt>
                <c:pt idx="11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FCF-4877-AE82-F8F3FDFE66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862375808"/>
        <c:axId val="1862374560"/>
      </c:barChart>
      <c:catAx>
        <c:axId val="1862375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62374560"/>
        <c:crosses val="autoZero"/>
        <c:auto val="1"/>
        <c:lblAlgn val="ctr"/>
        <c:lblOffset val="100"/>
        <c:noMultiLvlLbl val="0"/>
      </c:catAx>
      <c:valAx>
        <c:axId val="18623745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623758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2023</a:t>
            </a:r>
            <a:r>
              <a:rPr lang="en-US" baseline="0"/>
              <a:t> Adoptions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'2023'!$A$66</c:f>
              <c:strCache>
                <c:ptCount val="1"/>
                <c:pt idx="0">
                  <c:v>Cats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'2023'!$B$65:$M$65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'2023'!$B$66:$M$66</c:f>
              <c:numCache>
                <c:formatCode>General</c:formatCode>
                <c:ptCount val="12"/>
                <c:pt idx="0">
                  <c:v>60</c:v>
                </c:pt>
                <c:pt idx="1">
                  <c:v>23</c:v>
                </c:pt>
                <c:pt idx="2">
                  <c:v>35</c:v>
                </c:pt>
                <c:pt idx="3">
                  <c:v>22</c:v>
                </c:pt>
                <c:pt idx="4">
                  <c:v>18</c:v>
                </c:pt>
                <c:pt idx="5">
                  <c:v>22</c:v>
                </c:pt>
                <c:pt idx="6">
                  <c:v>57</c:v>
                </c:pt>
                <c:pt idx="7">
                  <c:v>35</c:v>
                </c:pt>
                <c:pt idx="8">
                  <c:v>24</c:v>
                </c:pt>
                <c:pt idx="9">
                  <c:v>40</c:v>
                </c:pt>
                <c:pt idx="10">
                  <c:v>46</c:v>
                </c:pt>
                <c:pt idx="11">
                  <c:v>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CC-4678-A914-5741CEFBF259}"/>
            </c:ext>
          </c:extLst>
        </c:ser>
        <c:ser>
          <c:idx val="1"/>
          <c:order val="1"/>
          <c:tx>
            <c:strRef>
              <c:f>'2023'!$A$67</c:f>
              <c:strCache>
                <c:ptCount val="1"/>
                <c:pt idx="0">
                  <c:v>Dogs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'2023'!$B$65:$M$65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'2023'!$B$67:$M$67</c:f>
              <c:numCache>
                <c:formatCode>General</c:formatCode>
                <c:ptCount val="12"/>
                <c:pt idx="0">
                  <c:v>27</c:v>
                </c:pt>
                <c:pt idx="1">
                  <c:v>24</c:v>
                </c:pt>
                <c:pt idx="2">
                  <c:v>39</c:v>
                </c:pt>
                <c:pt idx="3">
                  <c:v>19</c:v>
                </c:pt>
                <c:pt idx="4">
                  <c:v>18</c:v>
                </c:pt>
                <c:pt idx="5">
                  <c:v>17</c:v>
                </c:pt>
                <c:pt idx="6">
                  <c:v>27</c:v>
                </c:pt>
                <c:pt idx="7">
                  <c:v>22</c:v>
                </c:pt>
                <c:pt idx="8">
                  <c:v>16</c:v>
                </c:pt>
                <c:pt idx="9">
                  <c:v>18</c:v>
                </c:pt>
                <c:pt idx="10">
                  <c:v>16</c:v>
                </c:pt>
                <c:pt idx="11">
                  <c:v>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ACC-4678-A914-5741CEFBF259}"/>
            </c:ext>
          </c:extLst>
        </c:ser>
        <c:ser>
          <c:idx val="2"/>
          <c:order val="2"/>
          <c:tx>
            <c:strRef>
              <c:f>'2023'!$A$68</c:f>
              <c:strCache>
                <c:ptCount val="1"/>
                <c:pt idx="0">
                  <c:v>Others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'2023'!$B$65:$M$65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'2023'!$B$68:$M$68</c:f>
              <c:numCache>
                <c:formatCode>General</c:formatCode>
                <c:ptCount val="12"/>
                <c:pt idx="0">
                  <c:v>6</c:v>
                </c:pt>
                <c:pt idx="1">
                  <c:v>2</c:v>
                </c:pt>
                <c:pt idx="2">
                  <c:v>6</c:v>
                </c:pt>
                <c:pt idx="3">
                  <c:v>6</c:v>
                </c:pt>
                <c:pt idx="4">
                  <c:v>5</c:v>
                </c:pt>
                <c:pt idx="5">
                  <c:v>4</c:v>
                </c:pt>
                <c:pt idx="6">
                  <c:v>3</c:v>
                </c:pt>
                <c:pt idx="7">
                  <c:v>6</c:v>
                </c:pt>
                <c:pt idx="8">
                  <c:v>4</c:v>
                </c:pt>
                <c:pt idx="9">
                  <c:v>4</c:v>
                </c:pt>
                <c:pt idx="10">
                  <c:v>9</c:v>
                </c:pt>
                <c:pt idx="1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ACC-4678-A914-5741CEFBF2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72290464"/>
        <c:axId val="1272289216"/>
      </c:barChart>
      <c:lineChart>
        <c:grouping val="standard"/>
        <c:varyColors val="0"/>
        <c:ser>
          <c:idx val="3"/>
          <c:order val="3"/>
          <c:tx>
            <c:strRef>
              <c:f>'2023'!$A$69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'2023'!$B$65:$M$65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'2023'!$B$69:$M$69</c:f>
              <c:numCache>
                <c:formatCode>General</c:formatCode>
                <c:ptCount val="12"/>
                <c:pt idx="0">
                  <c:v>93</c:v>
                </c:pt>
                <c:pt idx="1">
                  <c:v>49</c:v>
                </c:pt>
                <c:pt idx="2">
                  <c:v>80</c:v>
                </c:pt>
                <c:pt idx="3">
                  <c:v>47</c:v>
                </c:pt>
                <c:pt idx="4">
                  <c:v>41</c:v>
                </c:pt>
                <c:pt idx="5">
                  <c:v>43</c:v>
                </c:pt>
                <c:pt idx="6">
                  <c:v>87</c:v>
                </c:pt>
                <c:pt idx="7">
                  <c:v>63</c:v>
                </c:pt>
                <c:pt idx="8">
                  <c:v>44</c:v>
                </c:pt>
                <c:pt idx="9">
                  <c:v>62</c:v>
                </c:pt>
                <c:pt idx="10">
                  <c:v>71</c:v>
                </c:pt>
                <c:pt idx="11">
                  <c:v>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ACC-4678-A914-5741CEFBF2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2290464"/>
        <c:axId val="1272289216"/>
      </c:lineChart>
      <c:catAx>
        <c:axId val="1272290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72289216"/>
        <c:crosses val="autoZero"/>
        <c:auto val="1"/>
        <c:lblAlgn val="ctr"/>
        <c:lblOffset val="100"/>
        <c:noMultiLvlLbl val="0"/>
      </c:catAx>
      <c:valAx>
        <c:axId val="1272289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722904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Animal Intakes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'[1]2022'!$A$3</c:f>
              <c:strCache>
                <c:ptCount val="1"/>
                <c:pt idx="0">
                  <c:v>Cats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'[1]2022'!$B$2:$M$2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'[1]2022'!$B$3:$M$3</c:f>
              <c:numCache>
                <c:formatCode>General</c:formatCode>
                <c:ptCount val="12"/>
                <c:pt idx="0">
                  <c:v>37</c:v>
                </c:pt>
                <c:pt idx="1">
                  <c:v>36</c:v>
                </c:pt>
                <c:pt idx="2">
                  <c:v>38</c:v>
                </c:pt>
                <c:pt idx="3">
                  <c:v>35</c:v>
                </c:pt>
                <c:pt idx="4">
                  <c:v>56</c:v>
                </c:pt>
                <c:pt idx="5">
                  <c:v>57</c:v>
                </c:pt>
                <c:pt idx="6">
                  <c:v>60</c:v>
                </c:pt>
                <c:pt idx="7">
                  <c:v>34</c:v>
                </c:pt>
                <c:pt idx="8">
                  <c:v>82</c:v>
                </c:pt>
                <c:pt idx="9">
                  <c:v>100</c:v>
                </c:pt>
                <c:pt idx="10">
                  <c:v>40</c:v>
                </c:pt>
                <c:pt idx="11">
                  <c:v>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F5-43D1-9A30-769FA42D5B54}"/>
            </c:ext>
          </c:extLst>
        </c:ser>
        <c:ser>
          <c:idx val="1"/>
          <c:order val="1"/>
          <c:tx>
            <c:strRef>
              <c:f>'[1]2022'!$A$4</c:f>
              <c:strCache>
                <c:ptCount val="1"/>
                <c:pt idx="0">
                  <c:v>Dogs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'[1]2022'!$B$2:$M$2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'[1]2022'!$B$4:$M$4</c:f>
              <c:numCache>
                <c:formatCode>General</c:formatCode>
                <c:ptCount val="12"/>
                <c:pt idx="0">
                  <c:v>23</c:v>
                </c:pt>
                <c:pt idx="1">
                  <c:v>28</c:v>
                </c:pt>
                <c:pt idx="2">
                  <c:v>33</c:v>
                </c:pt>
                <c:pt idx="3">
                  <c:v>28</c:v>
                </c:pt>
                <c:pt idx="4">
                  <c:v>38</c:v>
                </c:pt>
                <c:pt idx="5">
                  <c:v>59</c:v>
                </c:pt>
                <c:pt idx="6">
                  <c:v>55</c:v>
                </c:pt>
                <c:pt idx="7">
                  <c:v>50</c:v>
                </c:pt>
                <c:pt idx="8">
                  <c:v>52</c:v>
                </c:pt>
                <c:pt idx="9">
                  <c:v>53</c:v>
                </c:pt>
                <c:pt idx="10">
                  <c:v>38</c:v>
                </c:pt>
                <c:pt idx="11">
                  <c:v>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7F5-43D1-9A30-769FA42D5B54}"/>
            </c:ext>
          </c:extLst>
        </c:ser>
        <c:ser>
          <c:idx val="2"/>
          <c:order val="2"/>
          <c:tx>
            <c:strRef>
              <c:f>'[1]2022'!$A$5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'[1]2022'!$B$2:$M$2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'[1]2022'!$B$5:$M$5</c:f>
              <c:numCache>
                <c:formatCode>General</c:formatCode>
                <c:ptCount val="12"/>
                <c:pt idx="0">
                  <c:v>11</c:v>
                </c:pt>
                <c:pt idx="1">
                  <c:v>5</c:v>
                </c:pt>
                <c:pt idx="2">
                  <c:v>7</c:v>
                </c:pt>
                <c:pt idx="3">
                  <c:v>5</c:v>
                </c:pt>
                <c:pt idx="4">
                  <c:v>15</c:v>
                </c:pt>
                <c:pt idx="5">
                  <c:v>9</c:v>
                </c:pt>
                <c:pt idx="6">
                  <c:v>11</c:v>
                </c:pt>
                <c:pt idx="7">
                  <c:v>6</c:v>
                </c:pt>
                <c:pt idx="8">
                  <c:v>13</c:v>
                </c:pt>
                <c:pt idx="9">
                  <c:v>15</c:v>
                </c:pt>
                <c:pt idx="10">
                  <c:v>6</c:v>
                </c:pt>
                <c:pt idx="1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7F5-43D1-9A30-769FA42D5B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281951"/>
        <c:axId val="3283199"/>
      </c:barChart>
      <c:lineChart>
        <c:grouping val="standard"/>
        <c:varyColors val="0"/>
        <c:ser>
          <c:idx val="3"/>
          <c:order val="3"/>
          <c:tx>
            <c:strRef>
              <c:f>'[1]2022'!$A$6</c:f>
              <c:strCache>
                <c:ptCount val="1"/>
                <c:pt idx="0">
                  <c:v>Total Intake 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'[1]2022'!$B$2:$M$2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'[1]2022'!$B$6:$M$6</c:f>
              <c:numCache>
                <c:formatCode>General</c:formatCode>
                <c:ptCount val="12"/>
                <c:pt idx="0">
                  <c:v>71</c:v>
                </c:pt>
                <c:pt idx="1">
                  <c:v>69</c:v>
                </c:pt>
                <c:pt idx="2">
                  <c:v>78</c:v>
                </c:pt>
                <c:pt idx="3">
                  <c:v>68</c:v>
                </c:pt>
                <c:pt idx="4">
                  <c:v>109</c:v>
                </c:pt>
                <c:pt idx="5">
                  <c:v>125</c:v>
                </c:pt>
                <c:pt idx="6">
                  <c:v>126</c:v>
                </c:pt>
                <c:pt idx="7">
                  <c:v>90</c:v>
                </c:pt>
                <c:pt idx="8">
                  <c:v>147</c:v>
                </c:pt>
                <c:pt idx="9">
                  <c:v>168</c:v>
                </c:pt>
                <c:pt idx="10">
                  <c:v>84</c:v>
                </c:pt>
                <c:pt idx="11">
                  <c:v>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7F5-43D1-9A30-769FA42D5B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81951"/>
        <c:axId val="3283199"/>
      </c:lineChart>
      <c:catAx>
        <c:axId val="32819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83199"/>
        <c:crosses val="autoZero"/>
        <c:auto val="1"/>
        <c:lblAlgn val="ctr"/>
        <c:lblOffset val="100"/>
        <c:noMultiLvlLbl val="0"/>
      </c:catAx>
      <c:valAx>
        <c:axId val="32831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8195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1756509</xdr:colOff>
      <xdr:row>99</xdr:row>
      <xdr:rowOff>62278</xdr:rowOff>
    </xdr:from>
    <xdr:to>
      <xdr:col>13</xdr:col>
      <xdr:colOff>49335</xdr:colOff>
      <xdr:row>113</xdr:row>
      <xdr:rowOff>129930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2D5AE61-9F8A-4310-AE1F-784E3D92DC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1744786</xdr:colOff>
      <xdr:row>79</xdr:row>
      <xdr:rowOff>99645</xdr:rowOff>
    </xdr:from>
    <xdr:to>
      <xdr:col>13</xdr:col>
      <xdr:colOff>12700</xdr:colOff>
      <xdr:row>95</xdr:row>
      <xdr:rowOff>143606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E31A24E-4EC3-45B3-AAB0-5E99B97F20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1934309</xdr:colOff>
      <xdr:row>110</xdr:row>
      <xdr:rowOff>119428</xdr:rowOff>
    </xdr:from>
    <xdr:to>
      <xdr:col>13</xdr:col>
      <xdr:colOff>227135</xdr:colOff>
      <xdr:row>125</xdr:row>
      <xdr:rowOff>21980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23DAE39-4C62-694E-5999-C643968D2B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2036886</xdr:colOff>
      <xdr:row>93</xdr:row>
      <xdr:rowOff>80595</xdr:rowOff>
    </xdr:from>
    <xdr:to>
      <xdr:col>13</xdr:col>
      <xdr:colOff>65945</xdr:colOff>
      <xdr:row>109</xdr:row>
      <xdr:rowOff>124556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E0D9CF51-1BDA-88D6-E32A-79738B2C33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1317624</xdr:colOff>
      <xdr:row>78</xdr:row>
      <xdr:rowOff>134936</xdr:rowOff>
    </xdr:from>
    <xdr:to>
      <xdr:col>13</xdr:col>
      <xdr:colOff>293687</xdr:colOff>
      <xdr:row>94</xdr:row>
      <xdr:rowOff>18254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7F3B224-CE19-472D-A8A7-FB950AC822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1298391</xdr:colOff>
      <xdr:row>101</xdr:row>
      <xdr:rowOff>22651</xdr:rowOff>
    </xdr:from>
    <xdr:to>
      <xdr:col>13</xdr:col>
      <xdr:colOff>294298</xdr:colOff>
      <xdr:row>118</xdr:row>
      <xdr:rowOff>88533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35D315F8-C1FD-6F35-FCAF-54385BA2D3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285748</xdr:colOff>
      <xdr:row>75</xdr:row>
      <xdr:rowOff>161924</xdr:rowOff>
    </xdr:from>
    <xdr:to>
      <xdr:col>18</xdr:col>
      <xdr:colOff>9525</xdr:colOff>
      <xdr:row>93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2FF3125-1D13-0B0D-9512-34B4920089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290509</xdr:colOff>
      <xdr:row>94</xdr:row>
      <xdr:rowOff>9523</xdr:rowOff>
    </xdr:from>
    <xdr:to>
      <xdr:col>18</xdr:col>
      <xdr:colOff>9525</xdr:colOff>
      <xdr:row>116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20CC9EB-F640-BFF7-9460-D99429395C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352198</xdr:colOff>
      <xdr:row>50</xdr:row>
      <xdr:rowOff>187035</xdr:rowOff>
    </xdr:from>
    <xdr:to>
      <xdr:col>14</xdr:col>
      <xdr:colOff>8281</xdr:colOff>
      <xdr:row>69</xdr:row>
      <xdr:rowOff>66261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7A541BB-FDE3-4975-8D09-F21CF5A657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343725</xdr:colOff>
      <xdr:row>70</xdr:row>
      <xdr:rowOff>28160</xdr:rowOff>
    </xdr:from>
    <xdr:to>
      <xdr:col>13</xdr:col>
      <xdr:colOff>563217</xdr:colOff>
      <xdr:row>95</xdr:row>
      <xdr:rowOff>57978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FE449682-324A-46D3-92AF-4D7460438D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1934309</xdr:colOff>
      <xdr:row>111</xdr:row>
      <xdr:rowOff>119428</xdr:rowOff>
    </xdr:from>
    <xdr:to>
      <xdr:col>13</xdr:col>
      <xdr:colOff>227135</xdr:colOff>
      <xdr:row>126</xdr:row>
      <xdr:rowOff>21980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947B396-80B4-4507-A7B6-3806E152BA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2036886</xdr:colOff>
      <xdr:row>94</xdr:row>
      <xdr:rowOff>80595</xdr:rowOff>
    </xdr:from>
    <xdr:to>
      <xdr:col>13</xdr:col>
      <xdr:colOff>65945</xdr:colOff>
      <xdr:row>110</xdr:row>
      <xdr:rowOff>124556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BBE7730-4607-4AE6-AB90-DC3AED2C31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Operations%20Manager\Desktop\Shelter%20Documents\Board%20Meeting%20Reports\2023%20Meetings\January%2011%20Meeting\BRHA%20Year%20End%20Stats.xlsx" TargetMode="External"/><Relationship Id="rId1" Type="http://schemas.openxmlformats.org/officeDocument/2006/relationships/externalLinkPath" Target="Shelter%20Documents/Board%20Meeting%20Reports/2023%20Meetings/January%2011%20Meeting/BRHA%20Year%20End%20Stat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22"/>
      <sheetName val="2021"/>
      <sheetName val="2020"/>
    </sheetNames>
    <sheetDataSet>
      <sheetData sheetId="0">
        <row r="2">
          <cell r="B2" t="str">
            <v>JAN</v>
          </cell>
          <cell r="C2" t="str">
            <v>FEB</v>
          </cell>
          <cell r="D2" t="str">
            <v>MAR</v>
          </cell>
          <cell r="E2" t="str">
            <v>APR</v>
          </cell>
          <cell r="F2" t="str">
            <v>MAY</v>
          </cell>
          <cell r="G2" t="str">
            <v>JUN</v>
          </cell>
          <cell r="H2" t="str">
            <v>JUL</v>
          </cell>
          <cell r="I2" t="str">
            <v>AUG</v>
          </cell>
          <cell r="J2" t="str">
            <v>SEP</v>
          </cell>
          <cell r="K2" t="str">
            <v>OCT</v>
          </cell>
          <cell r="L2" t="str">
            <v>NOV</v>
          </cell>
          <cell r="M2" t="str">
            <v>DEC</v>
          </cell>
        </row>
        <row r="3">
          <cell r="A3" t="str">
            <v xml:space="preserve">Cats </v>
          </cell>
          <cell r="B3">
            <v>37</v>
          </cell>
          <cell r="C3">
            <v>36</v>
          </cell>
          <cell r="D3">
            <v>38</v>
          </cell>
          <cell r="E3">
            <v>35</v>
          </cell>
          <cell r="F3">
            <v>56</v>
          </cell>
          <cell r="G3">
            <v>57</v>
          </cell>
          <cell r="H3">
            <v>60</v>
          </cell>
          <cell r="I3">
            <v>34</v>
          </cell>
          <cell r="J3">
            <v>82</v>
          </cell>
          <cell r="K3">
            <v>100</v>
          </cell>
          <cell r="L3">
            <v>40</v>
          </cell>
          <cell r="M3">
            <v>35</v>
          </cell>
        </row>
        <row r="4">
          <cell r="A4" t="str">
            <v xml:space="preserve">Dogs </v>
          </cell>
          <cell r="B4">
            <v>23</v>
          </cell>
          <cell r="C4">
            <v>28</v>
          </cell>
          <cell r="D4">
            <v>33</v>
          </cell>
          <cell r="E4">
            <v>28</v>
          </cell>
          <cell r="F4">
            <v>38</v>
          </cell>
          <cell r="G4">
            <v>59</v>
          </cell>
          <cell r="H4">
            <v>55</v>
          </cell>
          <cell r="I4">
            <v>50</v>
          </cell>
          <cell r="J4">
            <v>52</v>
          </cell>
          <cell r="K4">
            <v>53</v>
          </cell>
          <cell r="L4">
            <v>38</v>
          </cell>
          <cell r="M4">
            <v>36</v>
          </cell>
        </row>
        <row r="5">
          <cell r="A5" t="str">
            <v>Other</v>
          </cell>
          <cell r="B5">
            <v>11</v>
          </cell>
          <cell r="C5">
            <v>5</v>
          </cell>
          <cell r="D5">
            <v>7</v>
          </cell>
          <cell r="E5">
            <v>5</v>
          </cell>
          <cell r="F5">
            <v>15</v>
          </cell>
          <cell r="G5">
            <v>9</v>
          </cell>
          <cell r="H5">
            <v>11</v>
          </cell>
          <cell r="I5">
            <v>6</v>
          </cell>
          <cell r="J5">
            <v>13</v>
          </cell>
          <cell r="K5">
            <v>15</v>
          </cell>
          <cell r="L5">
            <v>6</v>
          </cell>
          <cell r="M5">
            <v>1</v>
          </cell>
        </row>
        <row r="6">
          <cell r="A6" t="str">
            <v xml:space="preserve">Total Intake </v>
          </cell>
          <cell r="B6">
            <v>71</v>
          </cell>
          <cell r="C6">
            <v>69</v>
          </cell>
          <cell r="D6">
            <v>78</v>
          </cell>
          <cell r="E6">
            <v>68</v>
          </cell>
          <cell r="F6">
            <v>109</v>
          </cell>
          <cell r="G6">
            <v>125</v>
          </cell>
          <cell r="H6">
            <v>126</v>
          </cell>
          <cell r="I6">
            <v>90</v>
          </cell>
          <cell r="J6">
            <v>147</v>
          </cell>
          <cell r="K6">
            <v>168</v>
          </cell>
          <cell r="L6">
            <v>84</v>
          </cell>
          <cell r="M6">
            <v>72</v>
          </cell>
        </row>
        <row r="106">
          <cell r="B106" t="str">
            <v>JAN</v>
          </cell>
          <cell r="C106" t="str">
            <v>FEB</v>
          </cell>
          <cell r="D106" t="str">
            <v>MAR</v>
          </cell>
          <cell r="E106" t="str">
            <v>APR</v>
          </cell>
          <cell r="F106" t="str">
            <v>MAY</v>
          </cell>
          <cell r="G106" t="str">
            <v>JUN</v>
          </cell>
          <cell r="H106" t="str">
            <v>JUL</v>
          </cell>
          <cell r="I106" t="str">
            <v>AUG</v>
          </cell>
          <cell r="J106" t="str">
            <v>SEP</v>
          </cell>
          <cell r="K106" t="str">
            <v>OCT</v>
          </cell>
          <cell r="L106" t="str">
            <v>NOV</v>
          </cell>
          <cell r="M106" t="str">
            <v>DEC</v>
          </cell>
        </row>
        <row r="107">
          <cell r="A107" t="str">
            <v>Cats</v>
          </cell>
          <cell r="B107">
            <v>39</v>
          </cell>
          <cell r="C107">
            <v>29</v>
          </cell>
          <cell r="D107">
            <v>52</v>
          </cell>
          <cell r="E107">
            <v>33</v>
          </cell>
          <cell r="F107">
            <v>37</v>
          </cell>
          <cell r="G107">
            <v>32</v>
          </cell>
          <cell r="H107">
            <v>61</v>
          </cell>
          <cell r="I107">
            <v>38</v>
          </cell>
          <cell r="J107">
            <v>39</v>
          </cell>
          <cell r="K107">
            <v>45</v>
          </cell>
          <cell r="L107">
            <v>40</v>
          </cell>
          <cell r="M107">
            <v>43</v>
          </cell>
        </row>
        <row r="108">
          <cell r="A108" t="str">
            <v>Dogs</v>
          </cell>
          <cell r="B108">
            <v>35</v>
          </cell>
          <cell r="C108">
            <v>24</v>
          </cell>
          <cell r="D108">
            <v>25</v>
          </cell>
          <cell r="E108">
            <v>17</v>
          </cell>
          <cell r="F108">
            <v>15</v>
          </cell>
          <cell r="G108">
            <v>20</v>
          </cell>
          <cell r="H108">
            <v>31</v>
          </cell>
          <cell r="I108">
            <v>17</v>
          </cell>
          <cell r="J108">
            <v>43</v>
          </cell>
          <cell r="K108">
            <v>25</v>
          </cell>
          <cell r="L108">
            <v>19</v>
          </cell>
          <cell r="M108">
            <v>33</v>
          </cell>
        </row>
        <row r="109">
          <cell r="A109" t="str">
            <v xml:space="preserve">Others </v>
          </cell>
          <cell r="B109">
            <v>10</v>
          </cell>
          <cell r="C109">
            <v>6</v>
          </cell>
          <cell r="D109">
            <v>7</v>
          </cell>
          <cell r="E109">
            <v>6</v>
          </cell>
          <cell r="F109">
            <v>5</v>
          </cell>
          <cell r="G109">
            <v>13</v>
          </cell>
          <cell r="H109">
            <v>7</v>
          </cell>
          <cell r="I109">
            <v>6</v>
          </cell>
          <cell r="J109">
            <v>7</v>
          </cell>
          <cell r="K109">
            <v>8</v>
          </cell>
          <cell r="L109">
            <v>7</v>
          </cell>
          <cell r="M109">
            <v>3</v>
          </cell>
        </row>
        <row r="110">
          <cell r="A110" t="str">
            <v>Total</v>
          </cell>
          <cell r="B110">
            <v>84</v>
          </cell>
          <cell r="C110">
            <v>59</v>
          </cell>
          <cell r="D110">
            <v>84</v>
          </cell>
          <cell r="E110">
            <v>56</v>
          </cell>
          <cell r="F110">
            <v>57</v>
          </cell>
          <cell r="G110">
            <v>65</v>
          </cell>
          <cell r="H110">
            <v>99</v>
          </cell>
          <cell r="I110">
            <v>61</v>
          </cell>
          <cell r="J110">
            <v>89</v>
          </cell>
          <cell r="K110">
            <v>78</v>
          </cell>
          <cell r="L110">
            <v>66</v>
          </cell>
          <cell r="M110">
            <v>85</v>
          </cell>
        </row>
      </sheetData>
      <sheetData sheetId="1"/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6E0A16-1C82-4585-A18A-CC44E5253D6F}">
  <sheetPr>
    <pageSetUpPr fitToPage="1"/>
  </sheetPr>
  <dimension ref="A1:T77"/>
  <sheetViews>
    <sheetView tabSelected="1" topLeftCell="A48" zoomScale="150" zoomScaleNormal="150" workbookViewId="0">
      <selection activeCell="F73" sqref="F73"/>
    </sheetView>
  </sheetViews>
  <sheetFormatPr defaultRowHeight="12.75" x14ac:dyDescent="0.2"/>
  <cols>
    <col min="1" max="1" width="36.42578125" customWidth="1"/>
    <col min="16" max="16" width="15.42578125" customWidth="1"/>
  </cols>
  <sheetData>
    <row r="1" spans="1:20" ht="15.75" x14ac:dyDescent="0.25">
      <c r="A1" s="174" t="s">
        <v>93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  <c r="N1" s="174"/>
    </row>
    <row r="2" spans="1:20" ht="16.5" thickBot="1" x14ac:dyDescent="0.3">
      <c r="A2" s="114" t="s">
        <v>3</v>
      </c>
      <c r="B2" s="115" t="s">
        <v>4</v>
      </c>
      <c r="C2" s="115" t="s">
        <v>5</v>
      </c>
      <c r="D2" s="115" t="s">
        <v>6</v>
      </c>
      <c r="E2" s="115" t="s">
        <v>7</v>
      </c>
      <c r="F2" s="115" t="s">
        <v>8</v>
      </c>
      <c r="G2" s="115" t="s">
        <v>9</v>
      </c>
      <c r="H2" s="115" t="s">
        <v>10</v>
      </c>
      <c r="I2" s="115" t="s">
        <v>11</v>
      </c>
      <c r="J2" s="115" t="s">
        <v>12</v>
      </c>
      <c r="K2" s="115" t="s">
        <v>13</v>
      </c>
      <c r="L2" s="115" t="s">
        <v>14</v>
      </c>
      <c r="M2" s="115" t="s">
        <v>15</v>
      </c>
      <c r="N2" s="116" t="s">
        <v>16</v>
      </c>
    </row>
    <row r="3" spans="1:20" ht="15.75" x14ac:dyDescent="0.25">
      <c r="A3" s="118" t="s">
        <v>70</v>
      </c>
      <c r="B3" s="119">
        <f>SUM(B4:B8,B22)</f>
        <v>24</v>
      </c>
      <c r="C3" s="119">
        <f t="shared" ref="C3:M3" si="0">SUM(C4:C8,C22)</f>
        <v>22</v>
      </c>
      <c r="D3" s="119">
        <f t="shared" si="0"/>
        <v>18</v>
      </c>
      <c r="E3" s="119">
        <f t="shared" si="0"/>
        <v>21</v>
      </c>
      <c r="F3" s="119">
        <f>SUM(F4:F8,F22)</f>
        <v>41</v>
      </c>
      <c r="G3" s="119">
        <f t="shared" si="0"/>
        <v>0</v>
      </c>
      <c r="H3" s="119">
        <f t="shared" si="0"/>
        <v>0</v>
      </c>
      <c r="I3" s="119">
        <f>SUM(I4:I8,I22)</f>
        <v>0</v>
      </c>
      <c r="J3" s="119">
        <f t="shared" si="0"/>
        <v>0</v>
      </c>
      <c r="K3" s="119">
        <f t="shared" si="0"/>
        <v>0</v>
      </c>
      <c r="L3" s="119">
        <f t="shared" si="0"/>
        <v>0</v>
      </c>
      <c r="M3" s="119">
        <f t="shared" si="0"/>
        <v>0</v>
      </c>
      <c r="N3" s="120">
        <f t="shared" ref="N3:N16" si="1">SUM(B3:M3)</f>
        <v>126</v>
      </c>
    </row>
    <row r="4" spans="1:20" ht="20.25" customHeight="1" x14ac:dyDescent="0.25">
      <c r="A4" s="121" t="s">
        <v>69</v>
      </c>
      <c r="B4" s="76">
        <v>10</v>
      </c>
      <c r="C4" s="76">
        <v>9</v>
      </c>
      <c r="D4" s="76">
        <v>6</v>
      </c>
      <c r="E4" s="76">
        <v>4</v>
      </c>
      <c r="F4" s="76">
        <v>4</v>
      </c>
      <c r="G4" s="76"/>
      <c r="H4" s="76"/>
      <c r="I4" s="76"/>
      <c r="J4" s="76"/>
      <c r="K4" s="76"/>
      <c r="L4" s="76"/>
      <c r="M4" s="76"/>
      <c r="N4" s="122">
        <f t="shared" si="1"/>
        <v>33</v>
      </c>
      <c r="P4" s="169"/>
      <c r="Q4" s="171"/>
      <c r="R4" s="171"/>
      <c r="S4" s="171"/>
      <c r="T4" s="171"/>
    </row>
    <row r="5" spans="1:20" ht="17.25" customHeight="1" x14ac:dyDescent="0.25">
      <c r="A5" s="121" t="s">
        <v>71</v>
      </c>
      <c r="B5" s="76">
        <v>12</v>
      </c>
      <c r="C5" s="76">
        <v>11</v>
      </c>
      <c r="D5" s="76">
        <v>11</v>
      </c>
      <c r="E5" s="76">
        <v>9</v>
      </c>
      <c r="F5" s="76">
        <v>27</v>
      </c>
      <c r="G5" s="76"/>
      <c r="H5" s="76"/>
      <c r="I5" s="76"/>
      <c r="J5" s="76"/>
      <c r="K5" s="76"/>
      <c r="L5" s="76"/>
      <c r="M5" s="76"/>
      <c r="N5" s="122">
        <f t="shared" si="1"/>
        <v>70</v>
      </c>
      <c r="P5" s="169"/>
      <c r="Q5" s="171"/>
      <c r="R5" s="171"/>
      <c r="S5" s="171"/>
      <c r="T5" s="171"/>
    </row>
    <row r="6" spans="1:20" ht="15.75" x14ac:dyDescent="0.25">
      <c r="A6" s="121" t="s">
        <v>76</v>
      </c>
      <c r="B6" s="83">
        <v>2</v>
      </c>
      <c r="C6" s="83">
        <v>2</v>
      </c>
      <c r="D6" s="83">
        <v>1</v>
      </c>
      <c r="E6" s="83">
        <v>0</v>
      </c>
      <c r="F6" s="83">
        <v>0</v>
      </c>
      <c r="G6" s="83"/>
      <c r="H6" s="83"/>
      <c r="I6" s="83"/>
      <c r="J6" s="83"/>
      <c r="K6" s="83"/>
      <c r="L6" s="83"/>
      <c r="M6" s="83"/>
      <c r="N6" s="123">
        <f t="shared" si="1"/>
        <v>5</v>
      </c>
      <c r="P6" s="171"/>
      <c r="Q6" s="172"/>
      <c r="R6" s="172"/>
      <c r="S6" s="172"/>
      <c r="T6" s="173"/>
    </row>
    <row r="7" spans="1:20" ht="15.75" x14ac:dyDescent="0.25">
      <c r="A7" s="121" t="s">
        <v>77</v>
      </c>
      <c r="B7" s="83">
        <v>0</v>
      </c>
      <c r="C7" s="83">
        <v>0</v>
      </c>
      <c r="D7" s="83">
        <v>0</v>
      </c>
      <c r="E7" s="83">
        <v>0</v>
      </c>
      <c r="F7" s="83">
        <v>2</v>
      </c>
      <c r="G7" s="83"/>
      <c r="H7" s="83"/>
      <c r="I7" s="83"/>
      <c r="J7" s="83"/>
      <c r="K7" s="83"/>
      <c r="L7" s="83"/>
      <c r="M7" s="83"/>
      <c r="N7" s="123">
        <f>SUM(B7:M7)</f>
        <v>2</v>
      </c>
    </row>
    <row r="8" spans="1:20" ht="16.5" thickBot="1" x14ac:dyDescent="0.3">
      <c r="A8" s="124" t="s">
        <v>81</v>
      </c>
      <c r="B8" s="125">
        <v>0</v>
      </c>
      <c r="C8" s="125">
        <v>0</v>
      </c>
      <c r="D8" s="125">
        <v>0</v>
      </c>
      <c r="E8" s="125">
        <v>0</v>
      </c>
      <c r="F8" s="125">
        <v>8</v>
      </c>
      <c r="G8" s="125"/>
      <c r="H8" s="125"/>
      <c r="I8" s="125"/>
      <c r="J8" s="125"/>
      <c r="K8" s="125"/>
      <c r="L8" s="125"/>
      <c r="M8" s="125"/>
      <c r="N8" s="126">
        <f>SUM(B8:M8)</f>
        <v>8</v>
      </c>
      <c r="P8" s="169"/>
      <c r="Q8" s="171"/>
      <c r="R8" s="171"/>
      <c r="S8" s="171"/>
      <c r="T8" s="171"/>
    </row>
    <row r="9" spans="1:20" ht="15.75" x14ac:dyDescent="0.25">
      <c r="A9" s="127" t="s">
        <v>72</v>
      </c>
      <c r="B9" s="119">
        <f>SUM(B10:B14,B32)</f>
        <v>66</v>
      </c>
      <c r="C9" s="119">
        <f t="shared" ref="C9:M9" si="2">SUM(C10:C14,C32)</f>
        <v>52</v>
      </c>
      <c r="D9" s="119">
        <f t="shared" si="2"/>
        <v>65</v>
      </c>
      <c r="E9" s="119">
        <f t="shared" si="2"/>
        <v>58</v>
      </c>
      <c r="F9" s="119">
        <f t="shared" si="2"/>
        <v>99</v>
      </c>
      <c r="G9" s="119">
        <f t="shared" si="2"/>
        <v>0</v>
      </c>
      <c r="H9" s="119">
        <f t="shared" si="2"/>
        <v>0</v>
      </c>
      <c r="I9" s="119">
        <f t="shared" si="2"/>
        <v>0</v>
      </c>
      <c r="J9" s="119">
        <f t="shared" si="2"/>
        <v>0</v>
      </c>
      <c r="K9" s="119">
        <f t="shared" si="2"/>
        <v>0</v>
      </c>
      <c r="L9" s="119">
        <f t="shared" si="2"/>
        <v>0</v>
      </c>
      <c r="M9" s="119">
        <f t="shared" si="2"/>
        <v>0</v>
      </c>
      <c r="N9" s="120">
        <f t="shared" si="1"/>
        <v>340</v>
      </c>
      <c r="P9" s="169"/>
      <c r="Q9" s="171"/>
      <c r="R9" s="171"/>
      <c r="S9" s="171"/>
      <c r="T9" s="171"/>
    </row>
    <row r="10" spans="1:20" ht="15.75" x14ac:dyDescent="0.25">
      <c r="A10" s="121" t="s">
        <v>73</v>
      </c>
      <c r="B10" s="76">
        <v>10</v>
      </c>
      <c r="C10" s="76">
        <v>19</v>
      </c>
      <c r="D10" s="76">
        <v>11</v>
      </c>
      <c r="E10" s="76">
        <v>15</v>
      </c>
      <c r="F10" s="76">
        <v>20</v>
      </c>
      <c r="G10" s="76"/>
      <c r="H10" s="76"/>
      <c r="I10" s="76"/>
      <c r="J10" s="76"/>
      <c r="K10" s="76"/>
      <c r="L10" s="76"/>
      <c r="M10" s="76"/>
      <c r="N10" s="122">
        <f t="shared" si="1"/>
        <v>75</v>
      </c>
      <c r="P10" s="169"/>
      <c r="Q10" s="170"/>
      <c r="R10" s="170"/>
      <c r="S10" s="170"/>
      <c r="T10" s="170"/>
    </row>
    <row r="11" spans="1:20" ht="15.75" x14ac:dyDescent="0.25">
      <c r="A11" s="121" t="s">
        <v>74</v>
      </c>
      <c r="B11" s="76">
        <v>13</v>
      </c>
      <c r="C11" s="76">
        <v>20</v>
      </c>
      <c r="D11" s="76">
        <v>19</v>
      </c>
      <c r="E11" s="76">
        <v>11</v>
      </c>
      <c r="F11" s="76">
        <v>19</v>
      </c>
      <c r="G11" s="76"/>
      <c r="H11" s="76"/>
      <c r="I11" s="76"/>
      <c r="J11" s="76"/>
      <c r="K11" s="76"/>
      <c r="L11" s="76"/>
      <c r="M11" s="76"/>
      <c r="N11" s="122">
        <f t="shared" si="1"/>
        <v>82</v>
      </c>
    </row>
    <row r="12" spans="1:20" ht="15.75" x14ac:dyDescent="0.25">
      <c r="A12" s="121" t="s">
        <v>75</v>
      </c>
      <c r="B12" s="76">
        <v>2</v>
      </c>
      <c r="C12" s="76">
        <v>0</v>
      </c>
      <c r="D12" s="76">
        <v>1</v>
      </c>
      <c r="E12" s="76">
        <v>2</v>
      </c>
      <c r="F12" s="76">
        <v>2</v>
      </c>
      <c r="G12" s="76"/>
      <c r="H12" s="76"/>
      <c r="I12" s="76"/>
      <c r="J12" s="76"/>
      <c r="K12" s="76"/>
      <c r="L12" s="76"/>
      <c r="M12" s="76"/>
      <c r="N12" s="122">
        <f t="shared" si="1"/>
        <v>7</v>
      </c>
      <c r="P12" s="169"/>
      <c r="Q12" s="170"/>
      <c r="R12" s="170"/>
      <c r="S12" s="170"/>
      <c r="T12" s="170"/>
    </row>
    <row r="13" spans="1:20" ht="15.75" x14ac:dyDescent="0.25">
      <c r="A13" s="121" t="s">
        <v>78</v>
      </c>
      <c r="B13" s="76">
        <v>5</v>
      </c>
      <c r="C13" s="76">
        <v>4</v>
      </c>
      <c r="D13" s="76">
        <v>2</v>
      </c>
      <c r="E13" s="76">
        <v>0</v>
      </c>
      <c r="F13" s="76">
        <v>55</v>
      </c>
      <c r="G13" s="76"/>
      <c r="H13" s="76"/>
      <c r="I13" s="76"/>
      <c r="J13" s="76"/>
      <c r="K13" s="76"/>
      <c r="L13" s="76"/>
      <c r="M13" s="76"/>
      <c r="N13" s="122">
        <f>SUM(B13:M13)</f>
        <v>66</v>
      </c>
    </row>
    <row r="14" spans="1:20" ht="16.5" thickBot="1" x14ac:dyDescent="0.3">
      <c r="A14" s="124" t="s">
        <v>82</v>
      </c>
      <c r="B14" s="128">
        <v>36</v>
      </c>
      <c r="C14" s="128">
        <v>9</v>
      </c>
      <c r="D14" s="128">
        <v>32</v>
      </c>
      <c r="E14" s="128">
        <v>30</v>
      </c>
      <c r="F14" s="128">
        <v>3</v>
      </c>
      <c r="G14" s="128"/>
      <c r="H14" s="128"/>
      <c r="I14" s="128"/>
      <c r="J14" s="128"/>
      <c r="K14" s="128"/>
      <c r="L14" s="128"/>
      <c r="M14" s="128"/>
      <c r="N14" s="129">
        <f>SUM(B14:M14)</f>
        <v>110</v>
      </c>
    </row>
    <row r="15" spans="1:20" ht="19.5" customHeight="1" thickBot="1" x14ac:dyDescent="0.3">
      <c r="A15" s="131" t="s">
        <v>92</v>
      </c>
      <c r="B15" s="132">
        <v>7</v>
      </c>
      <c r="C15" s="132">
        <v>5</v>
      </c>
      <c r="D15" s="132">
        <v>0</v>
      </c>
      <c r="E15" s="132">
        <v>5</v>
      </c>
      <c r="F15" s="132">
        <v>35</v>
      </c>
      <c r="G15" s="132"/>
      <c r="H15" s="132"/>
      <c r="I15" s="132"/>
      <c r="J15" s="132"/>
      <c r="K15" s="132"/>
      <c r="L15" s="132"/>
      <c r="M15" s="132"/>
      <c r="N15" s="133">
        <f t="shared" si="1"/>
        <v>52</v>
      </c>
    </row>
    <row r="16" spans="1:20" ht="15.75" x14ac:dyDescent="0.25">
      <c r="A16" s="130" t="s">
        <v>23</v>
      </c>
      <c r="B16" s="117">
        <f>SUM(B3,B9,B15)</f>
        <v>97</v>
      </c>
      <c r="C16" s="117">
        <f t="shared" ref="C16:M16" si="3">SUM(C3,C9,C15)</f>
        <v>79</v>
      </c>
      <c r="D16" s="117">
        <f t="shared" si="3"/>
        <v>83</v>
      </c>
      <c r="E16" s="117">
        <f>SUM(E3,E9,E15)</f>
        <v>84</v>
      </c>
      <c r="F16" s="117">
        <f t="shared" si="3"/>
        <v>175</v>
      </c>
      <c r="G16" s="117">
        <f t="shared" si="3"/>
        <v>0</v>
      </c>
      <c r="H16" s="117">
        <f t="shared" si="3"/>
        <v>0</v>
      </c>
      <c r="I16" s="117">
        <f t="shared" si="3"/>
        <v>0</v>
      </c>
      <c r="J16" s="117">
        <f t="shared" si="3"/>
        <v>0</v>
      </c>
      <c r="K16" s="117">
        <f t="shared" si="3"/>
        <v>0</v>
      </c>
      <c r="L16" s="117">
        <f t="shared" si="3"/>
        <v>0</v>
      </c>
      <c r="M16" s="117">
        <f t="shared" si="3"/>
        <v>0</v>
      </c>
      <c r="N16" s="69">
        <f t="shared" si="1"/>
        <v>518</v>
      </c>
    </row>
    <row r="17" spans="1:14" ht="15.75" x14ac:dyDescent="0.25">
      <c r="A17" s="86" t="s">
        <v>17</v>
      </c>
      <c r="B17" s="89"/>
      <c r="C17" s="89" t="s">
        <v>25</v>
      </c>
      <c r="D17" s="89" t="s">
        <v>25</v>
      </c>
      <c r="E17" s="89" t="s">
        <v>25</v>
      </c>
      <c r="F17" s="89" t="s">
        <v>25</v>
      </c>
      <c r="G17" s="89" t="s">
        <v>25</v>
      </c>
      <c r="H17" s="89" t="s">
        <v>25</v>
      </c>
      <c r="I17" s="89" t="s">
        <v>25</v>
      </c>
      <c r="J17" s="89" t="s">
        <v>25</v>
      </c>
      <c r="K17" s="89" t="s">
        <v>25</v>
      </c>
      <c r="L17" s="89" t="s">
        <v>25</v>
      </c>
      <c r="M17" s="89" t="s">
        <v>25</v>
      </c>
      <c r="N17" s="52" t="s">
        <v>25</v>
      </c>
    </row>
    <row r="18" spans="1:14" ht="18.75" x14ac:dyDescent="0.3">
      <c r="A18" s="97" t="s">
        <v>40</v>
      </c>
      <c r="B18" s="98"/>
      <c r="C18" s="98"/>
      <c r="D18" s="98"/>
      <c r="E18" s="98"/>
      <c r="F18" s="98"/>
      <c r="G18" s="98"/>
      <c r="H18" s="98"/>
      <c r="I18" s="98"/>
      <c r="J18" s="98"/>
      <c r="K18" s="98"/>
      <c r="L18" s="98"/>
      <c r="M18" s="98"/>
      <c r="N18" s="95"/>
    </row>
    <row r="19" spans="1:14" ht="15.75" x14ac:dyDescent="0.25">
      <c r="A19" s="82" t="s">
        <v>18</v>
      </c>
      <c r="B19" s="76">
        <v>22</v>
      </c>
      <c r="C19" s="76">
        <v>13</v>
      </c>
      <c r="D19" s="76">
        <v>19</v>
      </c>
      <c r="E19" s="76">
        <v>16</v>
      </c>
      <c r="F19" s="76">
        <v>16</v>
      </c>
      <c r="G19" s="76"/>
      <c r="H19" s="76"/>
      <c r="I19" s="76"/>
      <c r="J19" s="76"/>
      <c r="K19" s="76"/>
      <c r="L19" s="76"/>
      <c r="M19" s="76"/>
      <c r="N19" s="46">
        <f t="shared" ref="N19:N27" si="4">SUM(B19:M19)</f>
        <v>86</v>
      </c>
    </row>
    <row r="20" spans="1:14" ht="15.75" x14ac:dyDescent="0.25">
      <c r="A20" s="82" t="s">
        <v>38</v>
      </c>
      <c r="B20" s="76">
        <v>1</v>
      </c>
      <c r="C20" s="76">
        <v>0</v>
      </c>
      <c r="D20" s="76">
        <v>2</v>
      </c>
      <c r="E20" s="76">
        <v>2</v>
      </c>
      <c r="F20" s="76">
        <v>1</v>
      </c>
      <c r="G20" s="76"/>
      <c r="H20" s="76"/>
      <c r="I20" s="76"/>
      <c r="J20" s="76"/>
      <c r="K20" s="76"/>
      <c r="L20" s="76"/>
      <c r="M20" s="76"/>
      <c r="N20" s="46">
        <f t="shared" si="4"/>
        <v>6</v>
      </c>
    </row>
    <row r="21" spans="1:14" ht="15.75" x14ac:dyDescent="0.25">
      <c r="A21" s="82" t="s">
        <v>39</v>
      </c>
      <c r="B21" s="76">
        <v>0</v>
      </c>
      <c r="C21" s="76">
        <v>0</v>
      </c>
      <c r="D21" s="76">
        <v>0</v>
      </c>
      <c r="E21" s="76">
        <v>0</v>
      </c>
      <c r="F21" s="76">
        <v>0</v>
      </c>
      <c r="G21" s="76"/>
      <c r="H21" s="76"/>
      <c r="I21" s="76"/>
      <c r="J21" s="76"/>
      <c r="K21" s="76"/>
      <c r="L21" s="76"/>
      <c r="M21" s="76"/>
      <c r="N21" s="46">
        <f t="shared" si="4"/>
        <v>0</v>
      </c>
    </row>
    <row r="22" spans="1:14" ht="15.75" x14ac:dyDescent="0.25">
      <c r="A22" s="82" t="s">
        <v>48</v>
      </c>
      <c r="B22" s="76">
        <v>0</v>
      </c>
      <c r="C22" s="76">
        <v>0</v>
      </c>
      <c r="D22" s="76">
        <v>0</v>
      </c>
      <c r="E22" s="76">
        <v>8</v>
      </c>
      <c r="F22" s="76">
        <v>0</v>
      </c>
      <c r="G22" s="76"/>
      <c r="H22" s="76"/>
      <c r="I22" s="76"/>
      <c r="J22" s="76"/>
      <c r="K22" s="76"/>
      <c r="L22" s="76"/>
      <c r="M22" s="76"/>
      <c r="N22" s="46">
        <f t="shared" si="4"/>
        <v>8</v>
      </c>
    </row>
    <row r="23" spans="1:14" ht="15.75" x14ac:dyDescent="0.25">
      <c r="A23" s="82" t="s">
        <v>47</v>
      </c>
      <c r="B23" s="76">
        <v>0</v>
      </c>
      <c r="C23" s="76">
        <v>1</v>
      </c>
      <c r="D23" s="76">
        <v>0</v>
      </c>
      <c r="E23" s="76">
        <v>0</v>
      </c>
      <c r="F23" s="76">
        <v>0</v>
      </c>
      <c r="G23" s="76"/>
      <c r="H23" s="76"/>
      <c r="I23" s="76"/>
      <c r="J23" s="76"/>
      <c r="K23" s="76"/>
      <c r="L23" s="76"/>
      <c r="M23" s="76"/>
      <c r="N23" s="46">
        <f t="shared" si="4"/>
        <v>1</v>
      </c>
    </row>
    <row r="24" spans="1:14" ht="15.75" x14ac:dyDescent="0.25">
      <c r="A24" s="82" t="s">
        <v>19</v>
      </c>
      <c r="B24" s="76">
        <v>1</v>
      </c>
      <c r="C24" s="76">
        <v>2</v>
      </c>
      <c r="D24" s="76">
        <v>2</v>
      </c>
      <c r="E24" s="76">
        <v>4</v>
      </c>
      <c r="F24" s="76">
        <v>2</v>
      </c>
      <c r="G24" s="76"/>
      <c r="H24" s="76"/>
      <c r="I24" s="76"/>
      <c r="J24" s="76"/>
      <c r="K24" s="76"/>
      <c r="L24" s="76"/>
      <c r="M24" s="76"/>
      <c r="N24" s="46">
        <f t="shared" si="4"/>
        <v>11</v>
      </c>
    </row>
    <row r="25" spans="1:14" ht="15.75" x14ac:dyDescent="0.25">
      <c r="A25" s="82" t="s">
        <v>29</v>
      </c>
      <c r="B25" s="76">
        <v>0</v>
      </c>
      <c r="C25" s="76">
        <v>0</v>
      </c>
      <c r="D25" s="76">
        <v>0</v>
      </c>
      <c r="E25" s="76">
        <v>0</v>
      </c>
      <c r="F25" s="76">
        <v>0</v>
      </c>
      <c r="G25" s="76"/>
      <c r="H25" s="76"/>
      <c r="I25" s="76"/>
      <c r="J25" s="76"/>
      <c r="K25" s="76"/>
      <c r="L25" s="76"/>
      <c r="M25" s="76"/>
      <c r="N25" s="46">
        <f t="shared" si="4"/>
        <v>0</v>
      </c>
    </row>
    <row r="26" spans="1:14" ht="15.75" x14ac:dyDescent="0.25">
      <c r="A26" s="82" t="s">
        <v>95</v>
      </c>
      <c r="B26" s="76">
        <v>0</v>
      </c>
      <c r="C26" s="76">
        <v>3</v>
      </c>
      <c r="D26" s="76">
        <v>1</v>
      </c>
      <c r="E26" s="76">
        <v>0</v>
      </c>
      <c r="F26" s="76">
        <v>1</v>
      </c>
      <c r="G26" s="76"/>
      <c r="H26" s="76"/>
      <c r="I26" s="76"/>
      <c r="J26" s="76"/>
      <c r="K26" s="76"/>
      <c r="L26" s="76"/>
      <c r="M26" s="76"/>
      <c r="N26" s="46">
        <f t="shared" si="4"/>
        <v>5</v>
      </c>
    </row>
    <row r="27" spans="1:14" ht="15.75" x14ac:dyDescent="0.25">
      <c r="A27" s="82" t="s">
        <v>96</v>
      </c>
      <c r="B27" s="76">
        <v>0</v>
      </c>
      <c r="C27" s="76">
        <v>1</v>
      </c>
      <c r="D27" s="76">
        <v>0</v>
      </c>
      <c r="E27" s="76">
        <v>1</v>
      </c>
      <c r="F27" s="76">
        <v>0</v>
      </c>
      <c r="G27" s="76"/>
      <c r="H27" s="76"/>
      <c r="I27" s="76"/>
      <c r="J27" s="76"/>
      <c r="K27" s="76"/>
      <c r="L27" s="76"/>
      <c r="M27" s="76"/>
      <c r="N27" s="46">
        <f t="shared" si="4"/>
        <v>2</v>
      </c>
    </row>
    <row r="28" spans="1:14" ht="15.75" x14ac:dyDescent="0.25">
      <c r="A28" s="88" t="s">
        <v>62</v>
      </c>
      <c r="B28" s="85">
        <f>SUM(B19:B27)</f>
        <v>24</v>
      </c>
      <c r="C28" s="85">
        <f>SUM(C19:C27)</f>
        <v>20</v>
      </c>
      <c r="D28" s="85">
        <f>SUM(D19:D27)</f>
        <v>24</v>
      </c>
      <c r="E28" s="85">
        <f>SUM(E19:E27)</f>
        <v>31</v>
      </c>
      <c r="F28" s="85">
        <f>SUM(F19:F27)</f>
        <v>20</v>
      </c>
      <c r="G28" s="85">
        <f t="shared" ref="G28:M28" si="5">SUM(G19:G25)</f>
        <v>0</v>
      </c>
      <c r="H28" s="85">
        <f t="shared" si="5"/>
        <v>0</v>
      </c>
      <c r="I28" s="85">
        <f t="shared" si="5"/>
        <v>0</v>
      </c>
      <c r="J28" s="85">
        <f t="shared" si="5"/>
        <v>0</v>
      </c>
      <c r="K28" s="85">
        <f t="shared" si="5"/>
        <v>0</v>
      </c>
      <c r="L28" s="85">
        <f t="shared" si="5"/>
        <v>0</v>
      </c>
      <c r="M28" s="85">
        <f t="shared" si="5"/>
        <v>0</v>
      </c>
      <c r="N28" s="49">
        <f>SUM(N19:N27)</f>
        <v>119</v>
      </c>
    </row>
    <row r="29" spans="1:14" ht="15.75" x14ac:dyDescent="0.25">
      <c r="A29" s="88" t="s">
        <v>58</v>
      </c>
      <c r="B29" s="85">
        <v>23</v>
      </c>
      <c r="C29" s="85">
        <v>26</v>
      </c>
      <c r="D29" s="85">
        <v>20</v>
      </c>
      <c r="E29" s="85">
        <v>20</v>
      </c>
      <c r="F29" s="85">
        <v>39</v>
      </c>
      <c r="G29" s="85"/>
      <c r="H29" s="85"/>
      <c r="I29" s="85"/>
      <c r="J29" s="85"/>
      <c r="K29" s="85"/>
      <c r="L29" s="85"/>
      <c r="M29" s="85"/>
      <c r="N29" s="49"/>
    </row>
    <row r="30" spans="1:14" ht="18.75" x14ac:dyDescent="0.3">
      <c r="A30" s="97" t="s">
        <v>1</v>
      </c>
      <c r="B30" s="98"/>
      <c r="C30" s="98"/>
      <c r="D30" s="98"/>
      <c r="E30" s="98"/>
      <c r="F30" s="98"/>
      <c r="G30" s="98"/>
      <c r="H30" s="98"/>
      <c r="I30" s="98"/>
      <c r="J30" s="98"/>
      <c r="K30" s="98"/>
      <c r="L30" s="98"/>
      <c r="M30" s="98"/>
      <c r="N30" s="95"/>
    </row>
    <row r="31" spans="1:14" ht="15.75" x14ac:dyDescent="0.25">
      <c r="A31" s="82" t="s">
        <v>18</v>
      </c>
      <c r="B31" s="76">
        <v>63</v>
      </c>
      <c r="C31" s="76">
        <v>50</v>
      </c>
      <c r="D31" s="76">
        <v>47</v>
      </c>
      <c r="E31" s="76">
        <v>39</v>
      </c>
      <c r="F31" s="76">
        <v>40</v>
      </c>
      <c r="G31" s="76"/>
      <c r="H31" s="76"/>
      <c r="I31" s="76"/>
      <c r="J31" s="76"/>
      <c r="K31" s="76"/>
      <c r="L31" s="76"/>
      <c r="M31" s="76"/>
      <c r="N31" s="46">
        <f t="shared" ref="N31:N37" si="6">SUM(B31:M31)</f>
        <v>239</v>
      </c>
    </row>
    <row r="32" spans="1:14" ht="15.75" x14ac:dyDescent="0.25">
      <c r="A32" s="82" t="s">
        <v>30</v>
      </c>
      <c r="B32" s="76">
        <v>0</v>
      </c>
      <c r="C32" s="76">
        <v>0</v>
      </c>
      <c r="D32" s="76">
        <v>0</v>
      </c>
      <c r="E32" s="76">
        <v>0</v>
      </c>
      <c r="F32" s="76">
        <v>0</v>
      </c>
      <c r="G32" s="76"/>
      <c r="H32" s="76"/>
      <c r="I32" s="76"/>
      <c r="J32" s="76"/>
      <c r="K32" s="76"/>
      <c r="L32" s="76"/>
      <c r="M32" s="76"/>
      <c r="N32" s="46">
        <f t="shared" si="6"/>
        <v>0</v>
      </c>
    </row>
    <row r="33" spans="1:14" ht="15.75" x14ac:dyDescent="0.25">
      <c r="A33" s="82" t="s">
        <v>44</v>
      </c>
      <c r="B33" s="76">
        <v>0</v>
      </c>
      <c r="C33" s="76">
        <v>1</v>
      </c>
      <c r="D33" s="76">
        <v>3</v>
      </c>
      <c r="E33" s="76">
        <v>0</v>
      </c>
      <c r="F33" s="76">
        <v>1</v>
      </c>
      <c r="G33" s="76"/>
      <c r="H33" s="76"/>
      <c r="I33" s="76"/>
      <c r="J33" s="76"/>
      <c r="K33" s="76"/>
      <c r="L33" s="76"/>
      <c r="M33" s="76"/>
      <c r="N33" s="46">
        <f t="shared" si="6"/>
        <v>5</v>
      </c>
    </row>
    <row r="34" spans="1:14" ht="15.75" x14ac:dyDescent="0.25">
      <c r="A34" s="82" t="s">
        <v>45</v>
      </c>
      <c r="B34" s="76">
        <v>0</v>
      </c>
      <c r="C34" s="76">
        <v>0</v>
      </c>
      <c r="D34" s="76">
        <v>1</v>
      </c>
      <c r="E34" s="76">
        <v>1</v>
      </c>
      <c r="F34" s="76">
        <v>1</v>
      </c>
      <c r="G34" s="76"/>
      <c r="H34" s="76"/>
      <c r="I34" s="76"/>
      <c r="J34" s="76"/>
      <c r="K34" s="76"/>
      <c r="L34" s="76"/>
      <c r="M34" s="76"/>
      <c r="N34" s="46">
        <f t="shared" si="6"/>
        <v>3</v>
      </c>
    </row>
    <row r="35" spans="1:14" ht="15.75" x14ac:dyDescent="0.25">
      <c r="A35" s="82" t="s">
        <v>46</v>
      </c>
      <c r="B35" s="76">
        <v>0</v>
      </c>
      <c r="C35" s="76">
        <v>0</v>
      </c>
      <c r="D35" s="76">
        <v>0</v>
      </c>
      <c r="E35" s="76">
        <v>0</v>
      </c>
      <c r="F35" s="110">
        <v>0</v>
      </c>
      <c r="G35" s="76"/>
      <c r="H35" s="76"/>
      <c r="I35" s="76"/>
      <c r="J35" s="76"/>
      <c r="K35" s="76"/>
      <c r="L35" s="76"/>
      <c r="M35" s="76"/>
      <c r="N35" s="46">
        <f t="shared" si="6"/>
        <v>0</v>
      </c>
    </row>
    <row r="36" spans="1:14" ht="15.75" x14ac:dyDescent="0.25">
      <c r="A36" s="82" t="s">
        <v>47</v>
      </c>
      <c r="B36" s="76">
        <v>0</v>
      </c>
      <c r="C36" s="76">
        <v>0</v>
      </c>
      <c r="D36" s="76">
        <v>0</v>
      </c>
      <c r="E36" s="76">
        <v>0</v>
      </c>
      <c r="F36" s="76">
        <v>0</v>
      </c>
      <c r="G36" s="76"/>
      <c r="H36" s="76"/>
      <c r="I36" s="76"/>
      <c r="J36" s="76"/>
      <c r="K36" s="76"/>
      <c r="L36" s="76"/>
      <c r="M36" s="76"/>
      <c r="N36" s="46">
        <v>0</v>
      </c>
    </row>
    <row r="37" spans="1:14" ht="15.75" x14ac:dyDescent="0.25">
      <c r="A37" s="82" t="s">
        <v>19</v>
      </c>
      <c r="B37" s="76">
        <v>9</v>
      </c>
      <c r="C37" s="76">
        <v>15</v>
      </c>
      <c r="D37" s="76">
        <v>11</v>
      </c>
      <c r="E37" s="76">
        <v>14</v>
      </c>
      <c r="F37" s="76">
        <v>18</v>
      </c>
      <c r="G37" s="76"/>
      <c r="H37" s="76"/>
      <c r="I37" s="76"/>
      <c r="J37" s="76"/>
      <c r="K37" s="76"/>
      <c r="L37" s="76"/>
      <c r="M37" s="76"/>
      <c r="N37" s="46">
        <f t="shared" si="6"/>
        <v>67</v>
      </c>
    </row>
    <row r="38" spans="1:14" ht="15.75" x14ac:dyDescent="0.25">
      <c r="A38" s="82" t="s">
        <v>29</v>
      </c>
      <c r="B38" s="76">
        <v>1</v>
      </c>
      <c r="C38" s="76">
        <v>1</v>
      </c>
      <c r="D38" s="76">
        <v>0</v>
      </c>
      <c r="E38" s="76">
        <v>5</v>
      </c>
      <c r="F38" s="76">
        <v>5</v>
      </c>
      <c r="G38" s="76"/>
      <c r="H38" s="76"/>
      <c r="I38" s="76"/>
      <c r="J38" s="76"/>
      <c r="K38" s="76"/>
      <c r="L38" s="76"/>
      <c r="M38" s="76"/>
      <c r="N38" s="46">
        <f>SUM(B38:M38)</f>
        <v>12</v>
      </c>
    </row>
    <row r="39" spans="1:14" ht="15.75" x14ac:dyDescent="0.25">
      <c r="A39" s="82" t="s">
        <v>96</v>
      </c>
      <c r="B39" s="76">
        <v>1</v>
      </c>
      <c r="C39" s="76">
        <v>0</v>
      </c>
      <c r="D39" s="76">
        <v>0</v>
      </c>
      <c r="E39" s="76">
        <v>0</v>
      </c>
      <c r="F39" s="76">
        <v>0</v>
      </c>
      <c r="G39" s="76"/>
      <c r="H39" s="76"/>
      <c r="I39" s="76"/>
      <c r="J39" s="76"/>
      <c r="K39" s="76"/>
      <c r="L39" s="76"/>
      <c r="M39" s="76"/>
      <c r="N39" s="46">
        <f>SUM(B39:M39)</f>
        <v>1</v>
      </c>
    </row>
    <row r="40" spans="1:14" ht="15.75" x14ac:dyDescent="0.25">
      <c r="A40" s="91" t="s">
        <v>68</v>
      </c>
      <c r="B40" s="85">
        <f>SUM(B31:B39)</f>
        <v>74</v>
      </c>
      <c r="C40" s="85">
        <f>SUM(C31:C39)</f>
        <v>67</v>
      </c>
      <c r="D40" s="85">
        <f>SUM(D31:D39)</f>
        <v>62</v>
      </c>
      <c r="E40" s="85">
        <f>SUM(E31:E39)</f>
        <v>59</v>
      </c>
      <c r="F40" s="85">
        <f>SUM(F31:F39)</f>
        <v>65</v>
      </c>
      <c r="G40" s="85">
        <f t="shared" ref="G40:M40" si="7">SUM(G31:G38)</f>
        <v>0</v>
      </c>
      <c r="H40" s="85">
        <f t="shared" si="7"/>
        <v>0</v>
      </c>
      <c r="I40" s="85">
        <f t="shared" si="7"/>
        <v>0</v>
      </c>
      <c r="J40" s="85">
        <f t="shared" si="7"/>
        <v>0</v>
      </c>
      <c r="K40" s="85">
        <f t="shared" si="7"/>
        <v>0</v>
      </c>
      <c r="L40" s="85">
        <f t="shared" si="7"/>
        <v>0</v>
      </c>
      <c r="M40" s="85">
        <f t="shared" si="7"/>
        <v>0</v>
      </c>
      <c r="N40" s="49">
        <f t="shared" ref="N40" si="8">SUM(B40:M40)</f>
        <v>327</v>
      </c>
    </row>
    <row r="41" spans="1:14" ht="15.75" x14ac:dyDescent="0.25">
      <c r="A41" s="91" t="s">
        <v>59</v>
      </c>
      <c r="B41" s="85">
        <v>49</v>
      </c>
      <c r="C41" s="85">
        <v>34</v>
      </c>
      <c r="D41" s="85">
        <v>40</v>
      </c>
      <c r="E41" s="85">
        <v>38</v>
      </c>
      <c r="F41" s="85">
        <v>69</v>
      </c>
      <c r="G41" s="85"/>
      <c r="H41" s="85"/>
      <c r="I41" s="85"/>
      <c r="J41" s="85"/>
      <c r="K41" s="85"/>
      <c r="L41" s="85"/>
      <c r="M41" s="85"/>
      <c r="N41" s="49"/>
    </row>
    <row r="42" spans="1:14" ht="18.75" x14ac:dyDescent="0.3">
      <c r="A42" s="99" t="s">
        <v>54</v>
      </c>
      <c r="B42" s="100"/>
      <c r="C42" s="100"/>
      <c r="D42" s="100"/>
      <c r="E42" s="100"/>
      <c r="F42" s="100"/>
      <c r="G42" s="100"/>
      <c r="H42" s="100"/>
      <c r="I42" s="100"/>
      <c r="J42" s="100"/>
      <c r="K42" s="100"/>
      <c r="L42" s="100"/>
      <c r="M42" s="100"/>
      <c r="N42" s="96"/>
    </row>
    <row r="43" spans="1:14" ht="15.75" x14ac:dyDescent="0.25">
      <c r="A43" s="82" t="s">
        <v>33</v>
      </c>
      <c r="B43" s="76">
        <v>10</v>
      </c>
      <c r="C43" s="76">
        <v>5</v>
      </c>
      <c r="D43" s="76">
        <v>7</v>
      </c>
      <c r="E43" s="76">
        <v>6</v>
      </c>
      <c r="F43" s="76">
        <v>0</v>
      </c>
      <c r="G43" s="76"/>
      <c r="H43" s="76"/>
      <c r="I43" s="76"/>
      <c r="J43" s="76"/>
      <c r="K43" s="76"/>
      <c r="L43" s="76"/>
      <c r="M43" s="76"/>
      <c r="N43" s="46">
        <f t="shared" ref="N43:N47" si="9">SUM(B43:M43)</f>
        <v>28</v>
      </c>
    </row>
    <row r="44" spans="1:14" ht="15.75" x14ac:dyDescent="0.25">
      <c r="A44" s="82" t="s">
        <v>28</v>
      </c>
      <c r="B44" s="76">
        <v>0</v>
      </c>
      <c r="C44" s="76">
        <v>0</v>
      </c>
      <c r="D44" s="76">
        <v>0</v>
      </c>
      <c r="E44" s="76">
        <v>0</v>
      </c>
      <c r="F44" s="76">
        <v>0</v>
      </c>
      <c r="G44" s="76"/>
      <c r="H44" s="76"/>
      <c r="I44" s="76"/>
      <c r="J44" s="76"/>
      <c r="K44" s="76"/>
      <c r="L44" s="76"/>
      <c r="M44" s="76"/>
      <c r="N44" s="46">
        <f>SUM(B44:M44)</f>
        <v>0</v>
      </c>
    </row>
    <row r="45" spans="1:14" ht="15.75" x14ac:dyDescent="0.25">
      <c r="A45" s="82" t="s">
        <v>26</v>
      </c>
      <c r="B45" s="76">
        <v>0</v>
      </c>
      <c r="C45" s="76">
        <v>0</v>
      </c>
      <c r="D45" s="76">
        <v>0</v>
      </c>
      <c r="E45" s="76">
        <v>0</v>
      </c>
      <c r="F45" s="76">
        <v>0</v>
      </c>
      <c r="G45" s="76"/>
      <c r="H45" s="76"/>
      <c r="I45" s="76"/>
      <c r="J45" s="76"/>
      <c r="K45" s="76"/>
      <c r="L45" s="76"/>
      <c r="M45" s="76"/>
      <c r="N45" s="46">
        <f t="shared" si="9"/>
        <v>0</v>
      </c>
    </row>
    <row r="46" spans="1:14" ht="15.75" x14ac:dyDescent="0.25">
      <c r="A46" s="82" t="s">
        <v>29</v>
      </c>
      <c r="B46" s="76">
        <v>0</v>
      </c>
      <c r="C46" s="76">
        <v>0</v>
      </c>
      <c r="D46" s="76">
        <v>0</v>
      </c>
      <c r="E46" s="76">
        <v>0</v>
      </c>
      <c r="F46" s="76">
        <v>0</v>
      </c>
      <c r="G46" s="76"/>
      <c r="H46" s="76"/>
      <c r="I46" s="76"/>
      <c r="J46" s="76"/>
      <c r="K46" s="76"/>
      <c r="L46" s="76"/>
      <c r="M46" s="76"/>
      <c r="N46" s="46">
        <f t="shared" si="9"/>
        <v>0</v>
      </c>
    </row>
    <row r="47" spans="1:14" ht="15.75" x14ac:dyDescent="0.25">
      <c r="A47" s="82" t="s">
        <v>49</v>
      </c>
      <c r="B47" s="76">
        <v>0</v>
      </c>
      <c r="C47" s="76">
        <v>0</v>
      </c>
      <c r="D47" s="76">
        <v>0</v>
      </c>
      <c r="E47" s="76">
        <v>0</v>
      </c>
      <c r="F47" s="76">
        <v>0</v>
      </c>
      <c r="G47" s="76"/>
      <c r="H47" s="76"/>
      <c r="I47" s="76"/>
      <c r="J47" s="76"/>
      <c r="K47" s="76"/>
      <c r="L47" s="76"/>
      <c r="M47" s="76"/>
      <c r="N47" s="46">
        <f t="shared" si="9"/>
        <v>0</v>
      </c>
    </row>
    <row r="48" spans="1:14" ht="15.75" x14ac:dyDescent="0.25">
      <c r="A48" s="82" t="s">
        <v>80</v>
      </c>
      <c r="B48" s="76">
        <v>0</v>
      </c>
      <c r="C48" s="76">
        <v>0</v>
      </c>
      <c r="D48" s="76">
        <v>0</v>
      </c>
      <c r="E48" s="76">
        <v>0</v>
      </c>
      <c r="F48" s="76">
        <v>0</v>
      </c>
      <c r="G48" s="76"/>
      <c r="H48" s="76"/>
      <c r="I48" s="76"/>
      <c r="J48" s="76"/>
      <c r="K48" s="76"/>
      <c r="L48" s="76"/>
      <c r="M48" s="76"/>
      <c r="N48" s="46">
        <f>SUM(B48:M48)</f>
        <v>0</v>
      </c>
    </row>
    <row r="49" spans="1:14" ht="15.75" x14ac:dyDescent="0.25">
      <c r="A49" s="91" t="s">
        <v>61</v>
      </c>
      <c r="B49" s="85">
        <f t="shared" ref="B49:M49" si="10">SUM(B43:B48)</f>
        <v>10</v>
      </c>
      <c r="C49" s="85">
        <f t="shared" si="10"/>
        <v>5</v>
      </c>
      <c r="D49" s="85">
        <f t="shared" si="10"/>
        <v>7</v>
      </c>
      <c r="E49" s="85">
        <f t="shared" si="10"/>
        <v>6</v>
      </c>
      <c r="F49" s="85">
        <f t="shared" si="10"/>
        <v>0</v>
      </c>
      <c r="G49" s="85">
        <f t="shared" si="10"/>
        <v>0</v>
      </c>
      <c r="H49" s="85">
        <f t="shared" si="10"/>
        <v>0</v>
      </c>
      <c r="I49" s="85">
        <f t="shared" si="10"/>
        <v>0</v>
      </c>
      <c r="J49" s="85">
        <f t="shared" si="10"/>
        <v>0</v>
      </c>
      <c r="K49" s="85">
        <f t="shared" si="10"/>
        <v>0</v>
      </c>
      <c r="L49" s="85">
        <f t="shared" si="10"/>
        <v>0</v>
      </c>
      <c r="M49" s="85">
        <f t="shared" si="10"/>
        <v>0</v>
      </c>
      <c r="N49" s="49">
        <f t="shared" ref="N49" si="11">SUM(B49:M49)</f>
        <v>28</v>
      </c>
    </row>
    <row r="50" spans="1:14" ht="15.75" x14ac:dyDescent="0.25">
      <c r="A50" s="91" t="s">
        <v>60</v>
      </c>
      <c r="B50" s="85">
        <v>6</v>
      </c>
      <c r="C50" s="85">
        <v>0</v>
      </c>
      <c r="D50" s="85">
        <v>1</v>
      </c>
      <c r="E50" s="85">
        <v>0</v>
      </c>
      <c r="F50" s="85">
        <v>36</v>
      </c>
      <c r="G50" s="85"/>
      <c r="H50" s="85"/>
      <c r="I50" s="85"/>
      <c r="J50" s="85"/>
      <c r="K50" s="85"/>
      <c r="L50" s="85"/>
      <c r="M50" s="85"/>
      <c r="N50" s="49"/>
    </row>
    <row r="51" spans="1:14" ht="15.75" x14ac:dyDescent="0.25">
      <c r="A51" s="93" t="s">
        <v>24</v>
      </c>
      <c r="B51" s="85">
        <f t="shared" ref="B51:M51" si="12">SUM(B28,B40,B49)</f>
        <v>108</v>
      </c>
      <c r="C51" s="85">
        <f t="shared" si="12"/>
        <v>92</v>
      </c>
      <c r="D51" s="85">
        <f>SUM(D28,D40,D49)</f>
        <v>93</v>
      </c>
      <c r="E51" s="85">
        <f t="shared" si="12"/>
        <v>96</v>
      </c>
      <c r="F51" s="85">
        <f t="shared" si="12"/>
        <v>85</v>
      </c>
      <c r="G51" s="85">
        <f t="shared" si="12"/>
        <v>0</v>
      </c>
      <c r="H51" s="85">
        <f t="shared" si="12"/>
        <v>0</v>
      </c>
      <c r="I51" s="85">
        <f t="shared" si="12"/>
        <v>0</v>
      </c>
      <c r="J51" s="85">
        <f t="shared" si="12"/>
        <v>0</v>
      </c>
      <c r="K51" s="85">
        <f t="shared" si="12"/>
        <v>0</v>
      </c>
      <c r="L51" s="85">
        <f t="shared" si="12"/>
        <v>0</v>
      </c>
      <c r="M51" s="85">
        <f t="shared" si="12"/>
        <v>0</v>
      </c>
      <c r="N51" s="49">
        <f t="shared" ref="N51:N52" si="13">SUM(B51:M51)</f>
        <v>474</v>
      </c>
    </row>
    <row r="52" spans="1:14" ht="15.75" x14ac:dyDescent="0.25">
      <c r="A52" s="93" t="s">
        <v>42</v>
      </c>
      <c r="B52" s="76">
        <f t="shared" ref="B52:M52" si="14">SUM(B19,B31,B43)</f>
        <v>95</v>
      </c>
      <c r="C52" s="76">
        <f t="shared" si="14"/>
        <v>68</v>
      </c>
      <c r="D52" s="76">
        <f t="shared" si="14"/>
        <v>73</v>
      </c>
      <c r="E52" s="76">
        <f t="shared" si="14"/>
        <v>61</v>
      </c>
      <c r="F52" s="76">
        <f t="shared" si="14"/>
        <v>56</v>
      </c>
      <c r="G52" s="76">
        <f t="shared" si="14"/>
        <v>0</v>
      </c>
      <c r="H52" s="76">
        <f t="shared" si="14"/>
        <v>0</v>
      </c>
      <c r="I52" s="76">
        <f t="shared" si="14"/>
        <v>0</v>
      </c>
      <c r="J52" s="76">
        <f t="shared" si="14"/>
        <v>0</v>
      </c>
      <c r="K52" s="76">
        <f t="shared" si="14"/>
        <v>0</v>
      </c>
      <c r="L52" s="76">
        <f t="shared" si="14"/>
        <v>0</v>
      </c>
      <c r="M52" s="76">
        <f t="shared" si="14"/>
        <v>0</v>
      </c>
      <c r="N52" s="49">
        <f t="shared" si="13"/>
        <v>353</v>
      </c>
    </row>
    <row r="53" spans="1:14" ht="15.75" x14ac:dyDescent="0.25">
      <c r="A53" s="93" t="s">
        <v>35</v>
      </c>
      <c r="B53" s="94">
        <f t="shared" ref="B53:N53" si="15">B52/B51</f>
        <v>0.87962962962962965</v>
      </c>
      <c r="C53" s="94">
        <f t="shared" si="15"/>
        <v>0.73913043478260865</v>
      </c>
      <c r="D53" s="94">
        <f t="shared" si="15"/>
        <v>0.78494623655913975</v>
      </c>
      <c r="E53" s="94">
        <f t="shared" si="15"/>
        <v>0.63541666666666663</v>
      </c>
      <c r="F53" s="94">
        <f t="shared" si="15"/>
        <v>0.6588235294117647</v>
      </c>
      <c r="G53" s="94" t="e">
        <f t="shared" si="15"/>
        <v>#DIV/0!</v>
      </c>
      <c r="H53" s="94" t="e">
        <f t="shared" si="15"/>
        <v>#DIV/0!</v>
      </c>
      <c r="I53" s="94" t="e">
        <f t="shared" si="15"/>
        <v>#DIV/0!</v>
      </c>
      <c r="J53" s="94" t="e">
        <f t="shared" si="15"/>
        <v>#DIV/0!</v>
      </c>
      <c r="K53" s="94" t="e">
        <f t="shared" si="15"/>
        <v>#DIV/0!</v>
      </c>
      <c r="L53" s="94" t="e">
        <f t="shared" si="15"/>
        <v>#DIV/0!</v>
      </c>
      <c r="M53" s="94" t="e">
        <f t="shared" si="15"/>
        <v>#DIV/0!</v>
      </c>
      <c r="N53" s="109">
        <f t="shared" si="15"/>
        <v>0.74472573839662448</v>
      </c>
    </row>
    <row r="54" spans="1:14" ht="15.75" x14ac:dyDescent="0.25">
      <c r="A54" s="93" t="s">
        <v>43</v>
      </c>
      <c r="B54" s="76">
        <f t="shared" ref="B54:M54" si="16">B25+B38+B46</f>
        <v>1</v>
      </c>
      <c r="C54" s="76">
        <f t="shared" si="16"/>
        <v>1</v>
      </c>
      <c r="D54" s="76">
        <f t="shared" si="16"/>
        <v>0</v>
      </c>
      <c r="E54" s="76">
        <f t="shared" si="16"/>
        <v>5</v>
      </c>
      <c r="F54" s="76">
        <f t="shared" si="16"/>
        <v>5</v>
      </c>
      <c r="G54" s="76">
        <f t="shared" si="16"/>
        <v>0</v>
      </c>
      <c r="H54" s="76">
        <f t="shared" si="16"/>
        <v>0</v>
      </c>
      <c r="I54" s="76">
        <f t="shared" si="16"/>
        <v>0</v>
      </c>
      <c r="J54" s="76">
        <f t="shared" si="16"/>
        <v>0</v>
      </c>
      <c r="K54" s="76">
        <f t="shared" si="16"/>
        <v>0</v>
      </c>
      <c r="L54" s="76">
        <f t="shared" si="16"/>
        <v>0</v>
      </c>
      <c r="M54" s="76">
        <f t="shared" si="16"/>
        <v>0</v>
      </c>
      <c r="N54" s="49">
        <f>SUM(B54:M54)</f>
        <v>12</v>
      </c>
    </row>
    <row r="55" spans="1:14" ht="15.75" x14ac:dyDescent="0.25">
      <c r="A55" s="93" t="s">
        <v>31</v>
      </c>
      <c r="B55" s="76">
        <f>SUM(B8,B14)</f>
        <v>36</v>
      </c>
      <c r="C55" s="76">
        <f t="shared" ref="C55:M55" si="17">SUM(C8,C14)</f>
        <v>9</v>
      </c>
      <c r="D55" s="76">
        <f t="shared" si="17"/>
        <v>32</v>
      </c>
      <c r="E55" s="76">
        <f t="shared" si="17"/>
        <v>30</v>
      </c>
      <c r="F55" s="76">
        <f t="shared" si="17"/>
        <v>11</v>
      </c>
      <c r="G55" s="76">
        <f t="shared" si="17"/>
        <v>0</v>
      </c>
      <c r="H55" s="76">
        <f t="shared" si="17"/>
        <v>0</v>
      </c>
      <c r="I55" s="76">
        <f t="shared" si="17"/>
        <v>0</v>
      </c>
      <c r="J55" s="76">
        <f t="shared" si="17"/>
        <v>0</v>
      </c>
      <c r="K55" s="76">
        <f t="shared" si="17"/>
        <v>0</v>
      </c>
      <c r="L55" s="76">
        <f t="shared" si="17"/>
        <v>0</v>
      </c>
      <c r="M55" s="76">
        <f t="shared" si="17"/>
        <v>0</v>
      </c>
      <c r="N55" s="49">
        <f>SUM(B55:M55)</f>
        <v>118</v>
      </c>
    </row>
    <row r="56" spans="1:14" ht="15.75" x14ac:dyDescent="0.25">
      <c r="A56" s="93" t="s">
        <v>30</v>
      </c>
      <c r="B56" s="76">
        <f t="shared" ref="B56:M56" si="18">SUM(B22,B32)</f>
        <v>0</v>
      </c>
      <c r="C56" s="76">
        <f t="shared" si="18"/>
        <v>0</v>
      </c>
      <c r="D56" s="76">
        <f t="shared" si="18"/>
        <v>0</v>
      </c>
      <c r="E56" s="76">
        <f t="shared" si="18"/>
        <v>8</v>
      </c>
      <c r="F56" s="76">
        <f t="shared" si="18"/>
        <v>0</v>
      </c>
      <c r="G56" s="76">
        <f t="shared" si="18"/>
        <v>0</v>
      </c>
      <c r="H56" s="76">
        <f t="shared" si="18"/>
        <v>0</v>
      </c>
      <c r="I56" s="76">
        <f t="shared" si="18"/>
        <v>0</v>
      </c>
      <c r="J56" s="76">
        <f t="shared" si="18"/>
        <v>0</v>
      </c>
      <c r="K56" s="76">
        <f t="shared" si="18"/>
        <v>0</v>
      </c>
      <c r="L56" s="76">
        <f t="shared" si="18"/>
        <v>0</v>
      </c>
      <c r="M56" s="76">
        <f t="shared" si="18"/>
        <v>0</v>
      </c>
      <c r="N56" s="49">
        <f>SUM(B56:M56)</f>
        <v>8</v>
      </c>
    </row>
    <row r="57" spans="1:14" ht="15.75" x14ac:dyDescent="0.25">
      <c r="A57" s="93" t="s">
        <v>34</v>
      </c>
      <c r="B57" s="76">
        <f t="shared" ref="B57:M57" si="19">B20+B21+B33+B34+B35</f>
        <v>1</v>
      </c>
      <c r="C57" s="76">
        <f t="shared" si="19"/>
        <v>1</v>
      </c>
      <c r="D57" s="76">
        <f t="shared" si="19"/>
        <v>6</v>
      </c>
      <c r="E57" s="76">
        <f t="shared" si="19"/>
        <v>3</v>
      </c>
      <c r="F57" s="76">
        <f t="shared" si="19"/>
        <v>3</v>
      </c>
      <c r="G57" s="76">
        <f t="shared" si="19"/>
        <v>0</v>
      </c>
      <c r="H57" s="76">
        <f t="shared" si="19"/>
        <v>0</v>
      </c>
      <c r="I57" s="76">
        <f t="shared" si="19"/>
        <v>0</v>
      </c>
      <c r="J57" s="76">
        <f t="shared" si="19"/>
        <v>0</v>
      </c>
      <c r="K57" s="76">
        <f t="shared" si="19"/>
        <v>0</v>
      </c>
      <c r="L57" s="76">
        <f t="shared" si="19"/>
        <v>0</v>
      </c>
      <c r="M57" s="76">
        <f t="shared" si="19"/>
        <v>0</v>
      </c>
      <c r="N57" s="49">
        <f>SUM(B57:M57)</f>
        <v>14</v>
      </c>
    </row>
    <row r="58" spans="1:14" ht="15.75" x14ac:dyDescent="0.25">
      <c r="A58" s="93" t="s">
        <v>36</v>
      </c>
      <c r="B58" s="94">
        <f t="shared" ref="B58:M58" si="20">B57/B51</f>
        <v>9.2592592592592587E-3</v>
      </c>
      <c r="C58" s="94">
        <f t="shared" si="20"/>
        <v>1.0869565217391304E-2</v>
      </c>
      <c r="D58" s="94">
        <f t="shared" si="20"/>
        <v>6.4516129032258063E-2</v>
      </c>
      <c r="E58" s="94">
        <f t="shared" si="20"/>
        <v>3.125E-2</v>
      </c>
      <c r="F58" s="94">
        <f t="shared" si="20"/>
        <v>3.5294117647058823E-2</v>
      </c>
      <c r="G58" s="94" t="e">
        <f t="shared" si="20"/>
        <v>#DIV/0!</v>
      </c>
      <c r="H58" s="94" t="e">
        <f t="shared" si="20"/>
        <v>#DIV/0!</v>
      </c>
      <c r="I58" s="94" t="e">
        <f t="shared" si="20"/>
        <v>#DIV/0!</v>
      </c>
      <c r="J58" s="94" t="e">
        <f t="shared" si="20"/>
        <v>#DIV/0!</v>
      </c>
      <c r="K58" s="94" t="e">
        <f t="shared" si="20"/>
        <v>#DIV/0!</v>
      </c>
      <c r="L58" s="94" t="e">
        <f t="shared" si="20"/>
        <v>#DIV/0!</v>
      </c>
      <c r="M58" s="94" t="e">
        <f t="shared" si="20"/>
        <v>#DIV/0!</v>
      </c>
      <c r="N58" s="56">
        <f>AVERAGE(B58:D58)</f>
        <v>2.8214984502969543E-2</v>
      </c>
    </row>
    <row r="59" spans="1:14" ht="15.75" x14ac:dyDescent="0.25">
      <c r="A59" s="93" t="s">
        <v>83</v>
      </c>
      <c r="B59" s="94">
        <f t="shared" ref="B59:M59" si="21">B37/B10</f>
        <v>0.9</v>
      </c>
      <c r="C59" s="94">
        <f t="shared" si="21"/>
        <v>0.78947368421052633</v>
      </c>
      <c r="D59" s="94">
        <f t="shared" si="21"/>
        <v>1</v>
      </c>
      <c r="E59" s="94">
        <f t="shared" si="21"/>
        <v>0.93333333333333335</v>
      </c>
      <c r="F59" s="94">
        <f t="shared" si="21"/>
        <v>0.9</v>
      </c>
      <c r="G59" s="94" t="e">
        <f t="shared" si="21"/>
        <v>#DIV/0!</v>
      </c>
      <c r="H59" s="94" t="e">
        <f t="shared" si="21"/>
        <v>#DIV/0!</v>
      </c>
      <c r="I59" s="94" t="e">
        <f t="shared" si="21"/>
        <v>#DIV/0!</v>
      </c>
      <c r="J59" s="94" t="e">
        <f t="shared" si="21"/>
        <v>#DIV/0!</v>
      </c>
      <c r="K59" s="94" t="e">
        <f t="shared" si="21"/>
        <v>#DIV/0!</v>
      </c>
      <c r="L59" s="94" t="e">
        <f t="shared" si="21"/>
        <v>#DIV/0!</v>
      </c>
      <c r="M59" s="94" t="e">
        <f t="shared" si="21"/>
        <v>#DIV/0!</v>
      </c>
      <c r="N59" s="56">
        <f>AVERAGE(B59:D59)</f>
        <v>0.89649122807017545</v>
      </c>
    </row>
    <row r="60" spans="1:14" ht="15.75" x14ac:dyDescent="0.25">
      <c r="A60" s="93" t="s">
        <v>84</v>
      </c>
      <c r="B60" s="94">
        <f>B24/B4</f>
        <v>0.1</v>
      </c>
      <c r="C60" s="94">
        <f t="shared" ref="C60:L60" si="22">C24/C4</f>
        <v>0.22222222222222221</v>
      </c>
      <c r="D60" s="94">
        <f t="shared" si="22"/>
        <v>0.33333333333333331</v>
      </c>
      <c r="E60" s="94">
        <f t="shared" si="22"/>
        <v>1</v>
      </c>
      <c r="F60" s="94">
        <f t="shared" si="22"/>
        <v>0.5</v>
      </c>
      <c r="G60" s="94" t="e">
        <f t="shared" si="22"/>
        <v>#DIV/0!</v>
      </c>
      <c r="H60" s="94" t="e">
        <f t="shared" si="22"/>
        <v>#DIV/0!</v>
      </c>
      <c r="I60" s="94" t="e">
        <f t="shared" si="22"/>
        <v>#DIV/0!</v>
      </c>
      <c r="J60" s="94" t="e">
        <f t="shared" si="22"/>
        <v>#DIV/0!</v>
      </c>
      <c r="K60" s="94" t="e">
        <f t="shared" si="22"/>
        <v>#DIV/0!</v>
      </c>
      <c r="L60" s="94" t="e">
        <f t="shared" si="22"/>
        <v>#DIV/0!</v>
      </c>
      <c r="M60" s="94" t="e">
        <f t="shared" ref="M60" si="23">M59/M51</f>
        <v>#DIV/0!</v>
      </c>
      <c r="N60" s="56">
        <f>AVERAGE(B60:D60)</f>
        <v>0.21851851851851847</v>
      </c>
    </row>
    <row r="61" spans="1:14" ht="15.75" x14ac:dyDescent="0.25">
      <c r="A61" s="93" t="s">
        <v>85</v>
      </c>
      <c r="B61" s="94">
        <f t="shared" ref="B61:M61" si="24">((B24+B37)/(B4+B10))</f>
        <v>0.5</v>
      </c>
      <c r="C61" s="94">
        <f t="shared" si="24"/>
        <v>0.6071428571428571</v>
      </c>
      <c r="D61" s="94">
        <f t="shared" si="24"/>
        <v>0.76470588235294112</v>
      </c>
      <c r="E61" s="94">
        <f t="shared" si="24"/>
        <v>0.94736842105263153</v>
      </c>
      <c r="F61" s="94">
        <f t="shared" si="24"/>
        <v>0.83333333333333337</v>
      </c>
      <c r="G61" s="94" t="e">
        <f t="shared" si="24"/>
        <v>#DIV/0!</v>
      </c>
      <c r="H61" s="94" t="e">
        <f t="shared" si="24"/>
        <v>#DIV/0!</v>
      </c>
      <c r="I61" s="94" t="e">
        <f t="shared" si="24"/>
        <v>#DIV/0!</v>
      </c>
      <c r="J61" s="94" t="e">
        <f t="shared" si="24"/>
        <v>#DIV/0!</v>
      </c>
      <c r="K61" s="94" t="e">
        <f t="shared" si="24"/>
        <v>#DIV/0!</v>
      </c>
      <c r="L61" s="94" t="e">
        <f t="shared" si="24"/>
        <v>#DIV/0!</v>
      </c>
      <c r="M61" s="94" t="e">
        <f t="shared" si="24"/>
        <v>#DIV/0!</v>
      </c>
      <c r="N61" s="56">
        <f>AVERAGE(B61:D61)</f>
        <v>0.62394957983193278</v>
      </c>
    </row>
    <row r="62" spans="1:14" ht="15.75" x14ac:dyDescent="0.25">
      <c r="A62" s="93" t="s">
        <v>27</v>
      </c>
      <c r="B62" s="76">
        <f t="shared" ref="B62:M62" si="25">SUM(B23,B36,B44)</f>
        <v>0</v>
      </c>
      <c r="C62" s="76">
        <f t="shared" si="25"/>
        <v>1</v>
      </c>
      <c r="D62" s="76">
        <f t="shared" si="25"/>
        <v>0</v>
      </c>
      <c r="E62" s="76">
        <f t="shared" si="25"/>
        <v>0</v>
      </c>
      <c r="F62" s="76">
        <f t="shared" si="25"/>
        <v>0</v>
      </c>
      <c r="G62" s="76">
        <f t="shared" si="25"/>
        <v>0</v>
      </c>
      <c r="H62" s="76">
        <f t="shared" si="25"/>
        <v>0</v>
      </c>
      <c r="I62" s="76">
        <f t="shared" si="25"/>
        <v>0</v>
      </c>
      <c r="J62" s="76">
        <f t="shared" si="25"/>
        <v>0</v>
      </c>
      <c r="K62" s="76">
        <f t="shared" si="25"/>
        <v>0</v>
      </c>
      <c r="L62" s="76">
        <f t="shared" si="25"/>
        <v>0</v>
      </c>
      <c r="M62" s="76">
        <f t="shared" si="25"/>
        <v>0</v>
      </c>
      <c r="N62" s="49">
        <f>SUM(B62:M62)</f>
        <v>1</v>
      </c>
    </row>
    <row r="63" spans="1:14" ht="15.75" x14ac:dyDescent="0.25">
      <c r="A63" s="93" t="s">
        <v>20</v>
      </c>
      <c r="B63" s="85">
        <f>(B51)</f>
        <v>108</v>
      </c>
      <c r="C63" s="85">
        <f>SUM(B63,C51)</f>
        <v>200</v>
      </c>
      <c r="D63" s="85">
        <f>SUM(C63,D51)</f>
        <v>293</v>
      </c>
      <c r="E63" s="85">
        <f>SUM(D63,E51)</f>
        <v>389</v>
      </c>
      <c r="F63" s="85">
        <f>SUM(E63,F51)</f>
        <v>474</v>
      </c>
      <c r="G63" s="85"/>
      <c r="H63" s="85"/>
      <c r="I63" s="85"/>
      <c r="J63" s="85"/>
      <c r="K63" s="85"/>
      <c r="L63" s="85"/>
      <c r="M63" s="85"/>
      <c r="N63" s="49">
        <f>SUM(B63:M63)</f>
        <v>1464</v>
      </c>
    </row>
    <row r="64" spans="1:14" ht="15.75" x14ac:dyDescent="0.25">
      <c r="A64" s="93" t="s">
        <v>79</v>
      </c>
      <c r="B64" s="80">
        <f t="shared" ref="B64:M64" si="26">SUM(B7,B13,B48)</f>
        <v>5</v>
      </c>
      <c r="C64" s="80">
        <f t="shared" si="26"/>
        <v>4</v>
      </c>
      <c r="D64" s="80">
        <f>SUM(D7,D13,D48)</f>
        <v>2</v>
      </c>
      <c r="E64" s="80">
        <f t="shared" si="26"/>
        <v>0</v>
      </c>
      <c r="F64" s="80">
        <f t="shared" si="26"/>
        <v>57</v>
      </c>
      <c r="G64" s="80">
        <f t="shared" si="26"/>
        <v>0</v>
      </c>
      <c r="H64" s="80">
        <f t="shared" si="26"/>
        <v>0</v>
      </c>
      <c r="I64" s="80">
        <f t="shared" si="26"/>
        <v>0</v>
      </c>
      <c r="J64" s="80">
        <f t="shared" si="26"/>
        <v>0</v>
      </c>
      <c r="K64" s="80">
        <f t="shared" si="26"/>
        <v>0</v>
      </c>
      <c r="L64" s="80">
        <f t="shared" si="26"/>
        <v>0</v>
      </c>
      <c r="M64" s="80">
        <f t="shared" si="26"/>
        <v>0</v>
      </c>
      <c r="N64" s="49">
        <f>SUM(B64:M64)</f>
        <v>68</v>
      </c>
    </row>
    <row r="65" spans="1:14" ht="15" x14ac:dyDescent="0.2">
      <c r="A65" s="78" t="s">
        <v>87</v>
      </c>
      <c r="B65" s="35"/>
      <c r="C65" s="35"/>
      <c r="D65" s="35"/>
      <c r="E65" s="35"/>
      <c r="F65" s="35"/>
      <c r="G65" s="35"/>
      <c r="H65" s="35"/>
      <c r="I65" s="35"/>
      <c r="J65" s="35"/>
      <c r="K65" s="35"/>
      <c r="L65" s="35"/>
      <c r="M65" s="35"/>
    </row>
    <row r="66" spans="1:14" ht="15.75" x14ac:dyDescent="0.25">
      <c r="A66" s="78"/>
      <c r="B66" s="75" t="s">
        <v>4</v>
      </c>
      <c r="C66" s="75" t="s">
        <v>5</v>
      </c>
      <c r="D66" s="75" t="s">
        <v>6</v>
      </c>
      <c r="E66" s="75" t="s">
        <v>7</v>
      </c>
      <c r="F66" s="75" t="s">
        <v>8</v>
      </c>
      <c r="G66" s="75" t="s">
        <v>9</v>
      </c>
      <c r="H66" s="75" t="s">
        <v>10</v>
      </c>
      <c r="I66" s="75" t="s">
        <v>11</v>
      </c>
      <c r="J66" s="75" t="s">
        <v>12</v>
      </c>
      <c r="K66" s="75" t="s">
        <v>13</v>
      </c>
      <c r="L66" s="75" t="s">
        <v>14</v>
      </c>
      <c r="M66" s="75" t="s">
        <v>15</v>
      </c>
    </row>
    <row r="67" spans="1:14" ht="15.75" x14ac:dyDescent="0.25">
      <c r="A67" s="78" t="s">
        <v>0</v>
      </c>
      <c r="B67" s="76">
        <f t="shared" ref="B67:M67" si="27">B19</f>
        <v>22</v>
      </c>
      <c r="C67" s="76">
        <f t="shared" si="27"/>
        <v>13</v>
      </c>
      <c r="D67" s="76">
        <f t="shared" si="27"/>
        <v>19</v>
      </c>
      <c r="E67" s="76">
        <f t="shared" si="27"/>
        <v>16</v>
      </c>
      <c r="F67" s="76">
        <f t="shared" si="27"/>
        <v>16</v>
      </c>
      <c r="G67" s="76">
        <f t="shared" si="27"/>
        <v>0</v>
      </c>
      <c r="H67" s="76">
        <f t="shared" si="27"/>
        <v>0</v>
      </c>
      <c r="I67" s="76">
        <f t="shared" si="27"/>
        <v>0</v>
      </c>
      <c r="J67" s="76">
        <f t="shared" si="27"/>
        <v>0</v>
      </c>
      <c r="K67" s="76">
        <f t="shared" si="27"/>
        <v>0</v>
      </c>
      <c r="L67" s="76">
        <f t="shared" si="27"/>
        <v>0</v>
      </c>
      <c r="M67" s="76">
        <f t="shared" si="27"/>
        <v>0</v>
      </c>
    </row>
    <row r="68" spans="1:14" ht="15.75" x14ac:dyDescent="0.25">
      <c r="A68" s="78" t="s">
        <v>1</v>
      </c>
      <c r="B68" s="76">
        <f t="shared" ref="B68:M68" si="28">B31</f>
        <v>63</v>
      </c>
      <c r="C68" s="76">
        <f t="shared" si="28"/>
        <v>50</v>
      </c>
      <c r="D68" s="76">
        <f t="shared" si="28"/>
        <v>47</v>
      </c>
      <c r="E68" s="76">
        <f t="shared" si="28"/>
        <v>39</v>
      </c>
      <c r="F68" s="76">
        <f t="shared" si="28"/>
        <v>40</v>
      </c>
      <c r="G68" s="76">
        <f t="shared" si="28"/>
        <v>0</v>
      </c>
      <c r="H68" s="76">
        <f t="shared" si="28"/>
        <v>0</v>
      </c>
      <c r="I68" s="76">
        <f t="shared" si="28"/>
        <v>0</v>
      </c>
      <c r="J68" s="76">
        <f t="shared" si="28"/>
        <v>0</v>
      </c>
      <c r="K68" s="76">
        <f t="shared" si="28"/>
        <v>0</v>
      </c>
      <c r="L68" s="76">
        <f t="shared" si="28"/>
        <v>0</v>
      </c>
      <c r="M68" s="76">
        <f t="shared" si="28"/>
        <v>0</v>
      </c>
    </row>
    <row r="69" spans="1:14" ht="16.5" thickBot="1" x14ac:dyDescent="0.3">
      <c r="A69" s="78" t="s">
        <v>66</v>
      </c>
      <c r="B69" s="76">
        <f t="shared" ref="B69:M69" si="29">B43</f>
        <v>10</v>
      </c>
      <c r="C69" s="76">
        <f t="shared" si="29"/>
        <v>5</v>
      </c>
      <c r="D69" s="76">
        <f t="shared" si="29"/>
        <v>7</v>
      </c>
      <c r="E69" s="76">
        <f t="shared" si="29"/>
        <v>6</v>
      </c>
      <c r="F69" s="76">
        <f t="shared" si="29"/>
        <v>0</v>
      </c>
      <c r="G69" s="76">
        <f t="shared" si="29"/>
        <v>0</v>
      </c>
      <c r="H69" s="76">
        <f t="shared" si="29"/>
        <v>0</v>
      </c>
      <c r="I69" s="76">
        <f t="shared" si="29"/>
        <v>0</v>
      </c>
      <c r="J69" s="76">
        <f t="shared" si="29"/>
        <v>0</v>
      </c>
      <c r="K69" s="76">
        <f t="shared" si="29"/>
        <v>0</v>
      </c>
      <c r="L69" s="76">
        <f t="shared" si="29"/>
        <v>0</v>
      </c>
      <c r="M69" s="76">
        <f t="shared" si="29"/>
        <v>0</v>
      </c>
    </row>
    <row r="70" spans="1:14" ht="15.75" thickBot="1" x14ac:dyDescent="0.25">
      <c r="A70" s="78" t="s">
        <v>67</v>
      </c>
      <c r="B70" s="79">
        <f>SUM(B67:B69)</f>
        <v>95</v>
      </c>
      <c r="C70" s="79">
        <f t="shared" ref="C70:M70" si="30">SUM(C67:C69)</f>
        <v>68</v>
      </c>
      <c r="D70" s="79">
        <f t="shared" si="30"/>
        <v>73</v>
      </c>
      <c r="E70" s="79">
        <f t="shared" si="30"/>
        <v>61</v>
      </c>
      <c r="F70" s="79">
        <f t="shared" si="30"/>
        <v>56</v>
      </c>
      <c r="G70" s="79">
        <f t="shared" si="30"/>
        <v>0</v>
      </c>
      <c r="H70" s="79">
        <f t="shared" si="30"/>
        <v>0</v>
      </c>
      <c r="I70" s="79">
        <f t="shared" si="30"/>
        <v>0</v>
      </c>
      <c r="J70" s="79">
        <f t="shared" si="30"/>
        <v>0</v>
      </c>
      <c r="K70" s="79">
        <f t="shared" si="30"/>
        <v>0</v>
      </c>
      <c r="L70" s="79">
        <f t="shared" si="30"/>
        <v>0</v>
      </c>
      <c r="M70" s="79">
        <f t="shared" si="30"/>
        <v>0</v>
      </c>
      <c r="N70" s="108">
        <f>SUM(B70:M70)</f>
        <v>353</v>
      </c>
    </row>
    <row r="72" spans="1:14" ht="15" x14ac:dyDescent="0.2">
      <c r="A72" s="78" t="s">
        <v>89</v>
      </c>
    </row>
    <row r="73" spans="1:14" ht="16.5" thickBot="1" x14ac:dyDescent="0.3">
      <c r="A73" s="78"/>
      <c r="B73" s="75" t="s">
        <v>4</v>
      </c>
      <c r="C73" s="75" t="s">
        <v>5</v>
      </c>
      <c r="D73" s="75" t="s">
        <v>6</v>
      </c>
      <c r="E73" s="75" t="s">
        <v>7</v>
      </c>
      <c r="F73" s="75" t="s">
        <v>8</v>
      </c>
      <c r="G73" s="75" t="s">
        <v>9</v>
      </c>
      <c r="H73" s="75" t="s">
        <v>10</v>
      </c>
      <c r="I73" s="75" t="s">
        <v>11</v>
      </c>
      <c r="J73" s="75" t="s">
        <v>12</v>
      </c>
      <c r="K73" s="75" t="s">
        <v>13</v>
      </c>
      <c r="L73" s="75" t="s">
        <v>14</v>
      </c>
      <c r="M73" s="75" t="s">
        <v>15</v>
      </c>
      <c r="N73" s="101" t="s">
        <v>90</v>
      </c>
    </row>
    <row r="74" spans="1:14" ht="16.5" thickBot="1" x14ac:dyDescent="0.3">
      <c r="A74" s="78" t="s">
        <v>0</v>
      </c>
      <c r="B74" s="112">
        <v>9.1</v>
      </c>
      <c r="C74" s="112">
        <v>11.6</v>
      </c>
      <c r="D74" s="112">
        <v>11.4</v>
      </c>
      <c r="E74" s="112">
        <v>11.5</v>
      </c>
      <c r="F74" s="112">
        <v>10.9</v>
      </c>
      <c r="G74" s="112"/>
      <c r="H74" s="76"/>
      <c r="I74" s="76"/>
      <c r="J74" s="76"/>
      <c r="K74" s="76"/>
      <c r="L74" s="106"/>
      <c r="M74" s="107"/>
      <c r="N74" s="111">
        <f>AVERAGE(B74:M74)</f>
        <v>10.9</v>
      </c>
    </row>
    <row r="75" spans="1:14" ht="16.5" thickBot="1" x14ac:dyDescent="0.3">
      <c r="A75" s="78" t="s">
        <v>1</v>
      </c>
      <c r="B75" s="112">
        <v>7</v>
      </c>
      <c r="C75" s="112">
        <v>8.3000000000000007</v>
      </c>
      <c r="D75" s="112">
        <v>9.3000000000000007</v>
      </c>
      <c r="E75" s="112">
        <v>7</v>
      </c>
      <c r="F75" s="112">
        <v>14.1</v>
      </c>
      <c r="G75" s="112"/>
      <c r="H75" s="76"/>
      <c r="I75" s="76"/>
      <c r="J75" s="76"/>
      <c r="K75" s="76"/>
      <c r="L75" s="106"/>
      <c r="M75" s="107"/>
      <c r="N75" s="111">
        <f t="shared" ref="N75:N76" si="31">AVERAGE(B75:M75)</f>
        <v>9.14</v>
      </c>
    </row>
    <row r="76" spans="1:14" ht="16.5" thickBot="1" x14ac:dyDescent="0.3">
      <c r="A76" s="78" t="s">
        <v>66</v>
      </c>
      <c r="B76" s="112">
        <v>8.6</v>
      </c>
      <c r="C76" s="112">
        <v>0.3</v>
      </c>
      <c r="D76" s="112">
        <v>10.3</v>
      </c>
      <c r="E76" s="112">
        <v>3.9</v>
      </c>
      <c r="F76" s="112">
        <v>19.5</v>
      </c>
      <c r="G76" s="112"/>
      <c r="H76" s="76"/>
      <c r="I76" s="76"/>
      <c r="J76" s="76"/>
      <c r="K76" s="76"/>
      <c r="L76" s="106"/>
      <c r="M76" s="107"/>
      <c r="N76" s="111">
        <f t="shared" si="31"/>
        <v>8.52</v>
      </c>
    </row>
    <row r="77" spans="1:14" ht="15.75" thickBot="1" x14ac:dyDescent="0.25">
      <c r="A77" s="78" t="s">
        <v>88</v>
      </c>
      <c r="B77" s="113">
        <f>AVERAGE(B74,B75,B76)</f>
        <v>8.2333333333333343</v>
      </c>
      <c r="C77" s="113">
        <f>AVERAGE(C74,C75,C76)</f>
        <v>6.7333333333333334</v>
      </c>
      <c r="D77" s="113">
        <f>AVERAGE(D74:D76)</f>
        <v>10.333333333333334</v>
      </c>
      <c r="E77" s="113">
        <f>AVERAGE(E74:E76)</f>
        <v>7.4666666666666659</v>
      </c>
      <c r="F77" s="113">
        <v>14.83</v>
      </c>
      <c r="G77" s="113"/>
      <c r="H77" s="79"/>
      <c r="I77" s="79"/>
      <c r="J77" s="79"/>
      <c r="K77" s="79"/>
      <c r="L77" s="79"/>
      <c r="M77" s="79"/>
      <c r="N77" s="168">
        <f>AVERAGE(B77:M77)</f>
        <v>9.5193333333333339</v>
      </c>
    </row>
  </sheetData>
  <mergeCells count="1">
    <mergeCell ref="A1:N1"/>
  </mergeCells>
  <pageMargins left="0.25" right="0.25" top="0.75" bottom="0.75" header="0.3" footer="0.3"/>
  <pageSetup scale="83" fitToHeight="0" orientation="landscape" r:id="rId1"/>
  <ignoredErrors>
    <ignoredError sqref="B9:E9" formulaRange="1"/>
  </ignoredError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44C076-CEBD-4EAF-B539-FC603026A2F6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B12E49-5F6E-4782-A8AC-CBE13ED82987}">
  <sheetPr>
    <pageSetUpPr fitToPage="1"/>
  </sheetPr>
  <dimension ref="A1:Q78"/>
  <sheetViews>
    <sheetView topLeftCell="A63" zoomScale="150" zoomScaleNormal="150" workbookViewId="0">
      <selection sqref="A1:N1"/>
    </sheetView>
  </sheetViews>
  <sheetFormatPr defaultRowHeight="12.75" x14ac:dyDescent="0.2"/>
  <cols>
    <col min="1" max="1" width="36.42578125" customWidth="1"/>
  </cols>
  <sheetData>
    <row r="1" spans="1:17" ht="15.75" x14ac:dyDescent="0.25">
      <c r="A1" s="174" t="s">
        <v>91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  <c r="N1" s="174"/>
    </row>
    <row r="2" spans="1:17" ht="16.5" thickBot="1" x14ac:dyDescent="0.3">
      <c r="A2" s="114" t="s">
        <v>3</v>
      </c>
      <c r="B2" s="115" t="s">
        <v>4</v>
      </c>
      <c r="C2" s="115" t="s">
        <v>5</v>
      </c>
      <c r="D2" s="115" t="s">
        <v>6</v>
      </c>
      <c r="E2" s="115" t="s">
        <v>7</v>
      </c>
      <c r="F2" s="115" t="s">
        <v>8</v>
      </c>
      <c r="G2" s="115" t="s">
        <v>9</v>
      </c>
      <c r="H2" s="115" t="s">
        <v>10</v>
      </c>
      <c r="I2" s="115" t="s">
        <v>11</v>
      </c>
      <c r="J2" s="115" t="s">
        <v>12</v>
      </c>
      <c r="K2" s="115" t="s">
        <v>13</v>
      </c>
      <c r="L2" s="115" t="s">
        <v>14</v>
      </c>
      <c r="M2" s="115" t="s">
        <v>15</v>
      </c>
      <c r="N2" s="116" t="s">
        <v>16</v>
      </c>
    </row>
    <row r="3" spans="1:17" ht="15.75" x14ac:dyDescent="0.25">
      <c r="A3" s="118" t="s">
        <v>70</v>
      </c>
      <c r="B3" s="119">
        <f>SUM(B4:B8,B22)</f>
        <v>31</v>
      </c>
      <c r="C3" s="119">
        <f t="shared" ref="C3:M3" si="0">SUM(C4:C8,C22)</f>
        <v>43</v>
      </c>
      <c r="D3" s="119">
        <f t="shared" si="0"/>
        <v>5</v>
      </c>
      <c r="E3" s="119">
        <f t="shared" si="0"/>
        <v>19</v>
      </c>
      <c r="F3" s="119">
        <f t="shared" si="0"/>
        <v>52</v>
      </c>
      <c r="G3" s="119">
        <f t="shared" si="0"/>
        <v>67</v>
      </c>
      <c r="H3" s="119">
        <f t="shared" si="0"/>
        <v>32</v>
      </c>
      <c r="I3" s="119">
        <f>SUM(I4:I8,I22)</f>
        <v>51</v>
      </c>
      <c r="J3" s="119">
        <f t="shared" si="0"/>
        <v>30</v>
      </c>
      <c r="K3" s="119">
        <f t="shared" si="0"/>
        <v>28</v>
      </c>
      <c r="L3" s="119">
        <f t="shared" si="0"/>
        <v>17</v>
      </c>
      <c r="M3" s="119">
        <f t="shared" si="0"/>
        <v>24</v>
      </c>
      <c r="N3" s="120">
        <f t="shared" ref="N3:N16" si="1">SUM(B3:M3)</f>
        <v>399</v>
      </c>
    </row>
    <row r="4" spans="1:17" ht="15.75" x14ac:dyDescent="0.25">
      <c r="A4" s="121" t="s">
        <v>69</v>
      </c>
      <c r="B4" s="76">
        <v>7</v>
      </c>
      <c r="C4" s="76">
        <v>9</v>
      </c>
      <c r="D4" s="76">
        <v>2</v>
      </c>
      <c r="E4" s="76">
        <v>8</v>
      </c>
      <c r="F4" s="76">
        <v>14</v>
      </c>
      <c r="G4" s="76">
        <v>18</v>
      </c>
      <c r="H4" s="76">
        <v>5</v>
      </c>
      <c r="I4" s="76">
        <v>26</v>
      </c>
      <c r="J4" s="76">
        <v>13</v>
      </c>
      <c r="K4" s="76">
        <v>14</v>
      </c>
      <c r="L4" s="76">
        <v>10</v>
      </c>
      <c r="M4" s="76">
        <v>5</v>
      </c>
      <c r="N4" s="122">
        <f t="shared" si="1"/>
        <v>131</v>
      </c>
    </row>
    <row r="5" spans="1:17" ht="15.75" x14ac:dyDescent="0.25">
      <c r="A5" s="121" t="s">
        <v>71</v>
      </c>
      <c r="B5" s="76">
        <v>20</v>
      </c>
      <c r="C5" s="76">
        <v>17</v>
      </c>
      <c r="D5" s="76">
        <v>3</v>
      </c>
      <c r="E5" s="76">
        <v>8</v>
      </c>
      <c r="F5" s="76">
        <v>26</v>
      </c>
      <c r="G5" s="76">
        <v>20</v>
      </c>
      <c r="H5" s="76">
        <v>26</v>
      </c>
      <c r="I5" s="76">
        <v>21</v>
      </c>
      <c r="J5" s="76">
        <v>16</v>
      </c>
      <c r="K5" s="76">
        <v>6</v>
      </c>
      <c r="L5" s="76">
        <v>6</v>
      </c>
      <c r="M5" s="76">
        <v>15</v>
      </c>
      <c r="N5" s="122">
        <f t="shared" si="1"/>
        <v>184</v>
      </c>
    </row>
    <row r="6" spans="1:17" ht="15.75" x14ac:dyDescent="0.25">
      <c r="A6" s="121" t="s">
        <v>76</v>
      </c>
      <c r="B6" s="83">
        <v>3</v>
      </c>
      <c r="C6" s="83">
        <v>1</v>
      </c>
      <c r="D6" s="83">
        <v>0</v>
      </c>
      <c r="E6" s="83">
        <v>3</v>
      </c>
      <c r="F6" s="83">
        <v>3</v>
      </c>
      <c r="G6" s="83">
        <v>0</v>
      </c>
      <c r="H6" s="83">
        <v>1</v>
      </c>
      <c r="I6" s="83">
        <v>4</v>
      </c>
      <c r="J6" s="83">
        <v>1</v>
      </c>
      <c r="K6" s="83">
        <v>8</v>
      </c>
      <c r="L6" s="83">
        <v>1</v>
      </c>
      <c r="M6" s="83">
        <v>2</v>
      </c>
      <c r="N6" s="123">
        <f t="shared" si="1"/>
        <v>27</v>
      </c>
    </row>
    <row r="7" spans="1:17" ht="15.75" x14ac:dyDescent="0.25">
      <c r="A7" s="121" t="s">
        <v>77</v>
      </c>
      <c r="B7" s="83">
        <v>1</v>
      </c>
      <c r="C7" s="83">
        <v>0</v>
      </c>
      <c r="D7" s="83">
        <v>0</v>
      </c>
      <c r="E7" s="83">
        <v>0</v>
      </c>
      <c r="F7" s="83">
        <v>0</v>
      </c>
      <c r="G7" s="83">
        <v>3</v>
      </c>
      <c r="H7" s="83">
        <v>0</v>
      </c>
      <c r="I7" s="83">
        <v>0</v>
      </c>
      <c r="J7" s="83">
        <v>0</v>
      </c>
      <c r="K7" s="83">
        <v>0</v>
      </c>
      <c r="L7" s="83">
        <v>0</v>
      </c>
      <c r="M7" s="83">
        <v>0</v>
      </c>
      <c r="N7" s="123">
        <f>SUM(B7:M7)</f>
        <v>4</v>
      </c>
      <c r="Q7" s="101" t="s">
        <v>25</v>
      </c>
    </row>
    <row r="8" spans="1:17" ht="16.5" thickBot="1" x14ac:dyDescent="0.3">
      <c r="A8" s="124" t="s">
        <v>81</v>
      </c>
      <c r="B8" s="125">
        <v>0</v>
      </c>
      <c r="C8" s="125">
        <v>16</v>
      </c>
      <c r="D8" s="125">
        <v>0</v>
      </c>
      <c r="E8" s="125">
        <v>0</v>
      </c>
      <c r="F8" s="125">
        <v>0</v>
      </c>
      <c r="G8" s="125">
        <v>6</v>
      </c>
      <c r="H8" s="125">
        <v>0</v>
      </c>
      <c r="I8" s="125">
        <v>0</v>
      </c>
      <c r="J8" s="125">
        <v>0</v>
      </c>
      <c r="K8" s="125">
        <v>0</v>
      </c>
      <c r="L8" s="125">
        <v>0</v>
      </c>
      <c r="M8" s="125">
        <v>2</v>
      </c>
      <c r="N8" s="126">
        <f>SUM(B8:M8)</f>
        <v>24</v>
      </c>
    </row>
    <row r="9" spans="1:17" ht="15.75" x14ac:dyDescent="0.25">
      <c r="A9" s="127" t="s">
        <v>72</v>
      </c>
      <c r="B9" s="119">
        <f>SUM(B10:B14,B30)</f>
        <v>71</v>
      </c>
      <c r="C9" s="119">
        <f t="shared" ref="C9:M9" si="2">SUM(C10:C14,C30)</f>
        <v>63</v>
      </c>
      <c r="D9" s="119">
        <f t="shared" si="2"/>
        <v>37</v>
      </c>
      <c r="E9" s="119">
        <f t="shared" si="2"/>
        <v>57</v>
      </c>
      <c r="F9" s="119">
        <f t="shared" si="2"/>
        <v>46</v>
      </c>
      <c r="G9" s="119">
        <f t="shared" si="2"/>
        <v>75</v>
      </c>
      <c r="H9" s="119">
        <f t="shared" si="2"/>
        <v>64</v>
      </c>
      <c r="I9" s="119">
        <f t="shared" si="2"/>
        <v>64</v>
      </c>
      <c r="J9" s="119">
        <f t="shared" si="2"/>
        <v>60</v>
      </c>
      <c r="K9" s="119">
        <f t="shared" si="2"/>
        <v>69</v>
      </c>
      <c r="L9" s="119">
        <f t="shared" si="2"/>
        <v>63</v>
      </c>
      <c r="M9" s="119">
        <f t="shared" si="2"/>
        <v>64</v>
      </c>
      <c r="N9" s="120">
        <f t="shared" si="1"/>
        <v>733</v>
      </c>
    </row>
    <row r="10" spans="1:17" ht="15.75" x14ac:dyDescent="0.25">
      <c r="A10" s="121" t="s">
        <v>73</v>
      </c>
      <c r="B10" s="76">
        <v>15</v>
      </c>
      <c r="C10" s="76">
        <v>19</v>
      </c>
      <c r="D10" s="76">
        <v>19</v>
      </c>
      <c r="E10" s="76">
        <v>20</v>
      </c>
      <c r="F10" s="76">
        <v>11</v>
      </c>
      <c r="G10" s="76">
        <v>17</v>
      </c>
      <c r="H10" s="76">
        <v>18</v>
      </c>
      <c r="I10" s="76">
        <v>17</v>
      </c>
      <c r="J10" s="76">
        <v>29</v>
      </c>
      <c r="K10" s="76">
        <v>23</v>
      </c>
      <c r="L10" s="76">
        <v>21</v>
      </c>
      <c r="M10" s="76">
        <v>10</v>
      </c>
      <c r="N10" s="122">
        <f t="shared" si="1"/>
        <v>219</v>
      </c>
    </row>
    <row r="11" spans="1:17" ht="15.75" x14ac:dyDescent="0.25">
      <c r="A11" s="121" t="s">
        <v>74</v>
      </c>
      <c r="B11" s="76">
        <v>24</v>
      </c>
      <c r="C11" s="76">
        <v>11</v>
      </c>
      <c r="D11" s="76">
        <v>16</v>
      </c>
      <c r="E11" s="76">
        <v>19</v>
      </c>
      <c r="F11" s="76">
        <v>14</v>
      </c>
      <c r="G11" s="76">
        <v>33</v>
      </c>
      <c r="H11" s="76">
        <v>18</v>
      </c>
      <c r="I11" s="76">
        <v>20</v>
      </c>
      <c r="J11" s="76">
        <v>11</v>
      </c>
      <c r="K11" s="76">
        <v>14</v>
      </c>
      <c r="L11" s="76">
        <v>25</v>
      </c>
      <c r="M11" s="76">
        <v>32</v>
      </c>
      <c r="N11" s="122">
        <f t="shared" si="1"/>
        <v>237</v>
      </c>
    </row>
    <row r="12" spans="1:17" ht="15.75" x14ac:dyDescent="0.25">
      <c r="A12" s="121" t="s">
        <v>75</v>
      </c>
      <c r="B12" s="76">
        <v>8</v>
      </c>
      <c r="C12" s="76">
        <v>4</v>
      </c>
      <c r="D12" s="76">
        <v>0</v>
      </c>
      <c r="E12" s="76">
        <v>2</v>
      </c>
      <c r="F12" s="76">
        <v>4</v>
      </c>
      <c r="G12" s="76">
        <v>1</v>
      </c>
      <c r="H12" s="76">
        <v>4</v>
      </c>
      <c r="I12" s="76">
        <v>3</v>
      </c>
      <c r="J12" s="76">
        <v>6</v>
      </c>
      <c r="K12" s="76">
        <v>7</v>
      </c>
      <c r="L12" s="76">
        <v>2</v>
      </c>
      <c r="M12" s="76">
        <v>1</v>
      </c>
      <c r="N12" s="122">
        <f t="shared" si="1"/>
        <v>42</v>
      </c>
    </row>
    <row r="13" spans="1:17" ht="15.75" x14ac:dyDescent="0.25">
      <c r="A13" s="121" t="s">
        <v>78</v>
      </c>
      <c r="B13" s="76">
        <v>3</v>
      </c>
      <c r="C13" s="76">
        <v>4</v>
      </c>
      <c r="D13" s="76">
        <v>2</v>
      </c>
      <c r="E13" s="76">
        <v>3</v>
      </c>
      <c r="F13" s="76">
        <v>4</v>
      </c>
      <c r="G13" s="76">
        <v>6</v>
      </c>
      <c r="H13" s="76">
        <v>6</v>
      </c>
      <c r="I13" s="76">
        <v>7</v>
      </c>
      <c r="J13" s="76">
        <v>3</v>
      </c>
      <c r="K13" s="76">
        <v>5</v>
      </c>
      <c r="L13" s="76">
        <v>0</v>
      </c>
      <c r="M13" s="76">
        <v>2</v>
      </c>
      <c r="N13" s="122">
        <f>SUM(B13:M13)</f>
        <v>45</v>
      </c>
    </row>
    <row r="14" spans="1:17" ht="16.5" thickBot="1" x14ac:dyDescent="0.3">
      <c r="A14" s="124" t="s">
        <v>82</v>
      </c>
      <c r="B14" s="128">
        <v>21</v>
      </c>
      <c r="C14" s="128">
        <v>25</v>
      </c>
      <c r="D14" s="128">
        <v>0</v>
      </c>
      <c r="E14" s="128">
        <v>13</v>
      </c>
      <c r="F14" s="128">
        <v>13</v>
      </c>
      <c r="G14" s="128">
        <v>18</v>
      </c>
      <c r="H14" s="128">
        <v>18</v>
      </c>
      <c r="I14" s="128">
        <v>17</v>
      </c>
      <c r="J14" s="128">
        <v>11</v>
      </c>
      <c r="K14" s="128">
        <v>20</v>
      </c>
      <c r="L14" s="128">
        <v>15</v>
      </c>
      <c r="M14" s="128">
        <v>19</v>
      </c>
      <c r="N14" s="129">
        <f>SUM(B14:M14)</f>
        <v>190</v>
      </c>
    </row>
    <row r="15" spans="1:17" ht="19.5" customHeight="1" thickBot="1" x14ac:dyDescent="0.3">
      <c r="A15" s="131" t="s">
        <v>92</v>
      </c>
      <c r="B15" s="132">
        <v>2</v>
      </c>
      <c r="C15" s="132">
        <v>2</v>
      </c>
      <c r="D15" s="132">
        <v>2</v>
      </c>
      <c r="E15" s="132">
        <v>0</v>
      </c>
      <c r="F15" s="132">
        <v>0</v>
      </c>
      <c r="G15" s="132">
        <v>10</v>
      </c>
      <c r="H15" s="132">
        <v>8</v>
      </c>
      <c r="I15" s="132">
        <v>4</v>
      </c>
      <c r="J15" s="132">
        <v>3</v>
      </c>
      <c r="K15" s="132">
        <v>11</v>
      </c>
      <c r="L15" s="132">
        <v>6</v>
      </c>
      <c r="M15" s="132">
        <v>15</v>
      </c>
      <c r="N15" s="133">
        <f t="shared" si="1"/>
        <v>63</v>
      </c>
    </row>
    <row r="16" spans="1:17" ht="15.75" x14ac:dyDescent="0.25">
      <c r="A16" s="130" t="s">
        <v>23</v>
      </c>
      <c r="B16" s="117">
        <f>SUM(B3,B9,B15)</f>
        <v>104</v>
      </c>
      <c r="C16" s="117">
        <f t="shared" ref="C16:M16" si="3">SUM(C3,C9,C15)</f>
        <v>108</v>
      </c>
      <c r="D16" s="117">
        <f t="shared" si="3"/>
        <v>44</v>
      </c>
      <c r="E16" s="117">
        <f>SUM(E3,E9,E15)</f>
        <v>76</v>
      </c>
      <c r="F16" s="117">
        <f t="shared" si="3"/>
        <v>98</v>
      </c>
      <c r="G16" s="117">
        <f t="shared" si="3"/>
        <v>152</v>
      </c>
      <c r="H16" s="117">
        <f t="shared" si="3"/>
        <v>104</v>
      </c>
      <c r="I16" s="117">
        <f t="shared" si="3"/>
        <v>119</v>
      </c>
      <c r="J16" s="117">
        <f t="shared" si="3"/>
        <v>93</v>
      </c>
      <c r="K16" s="117">
        <f t="shared" si="3"/>
        <v>108</v>
      </c>
      <c r="L16" s="117">
        <f t="shared" si="3"/>
        <v>86</v>
      </c>
      <c r="M16" s="117">
        <f t="shared" si="3"/>
        <v>103</v>
      </c>
      <c r="N16" s="69">
        <f t="shared" si="1"/>
        <v>1195</v>
      </c>
    </row>
    <row r="17" spans="1:14" ht="15.75" x14ac:dyDescent="0.25">
      <c r="A17" s="86" t="s">
        <v>17</v>
      </c>
      <c r="B17" s="89"/>
      <c r="C17" s="89" t="s">
        <v>25</v>
      </c>
      <c r="D17" s="89" t="s">
        <v>25</v>
      </c>
      <c r="E17" s="89" t="s">
        <v>25</v>
      </c>
      <c r="F17" s="89" t="s">
        <v>25</v>
      </c>
      <c r="G17" s="89" t="s">
        <v>25</v>
      </c>
      <c r="H17" s="89" t="s">
        <v>25</v>
      </c>
      <c r="I17" s="89" t="s">
        <v>25</v>
      </c>
      <c r="J17" s="89" t="s">
        <v>25</v>
      </c>
      <c r="K17" s="89" t="s">
        <v>25</v>
      </c>
      <c r="L17" s="89" t="s">
        <v>25</v>
      </c>
      <c r="M17" s="89" t="s">
        <v>25</v>
      </c>
      <c r="N17" s="52" t="s">
        <v>25</v>
      </c>
    </row>
    <row r="18" spans="1:14" ht="18.75" x14ac:dyDescent="0.3">
      <c r="A18" s="97" t="s">
        <v>40</v>
      </c>
      <c r="B18" s="98"/>
      <c r="C18" s="98"/>
      <c r="D18" s="98"/>
      <c r="E18" s="98"/>
      <c r="F18" s="98"/>
      <c r="G18" s="98"/>
      <c r="H18" s="98"/>
      <c r="I18" s="98"/>
      <c r="J18" s="98"/>
      <c r="K18" s="98"/>
      <c r="L18" s="98"/>
      <c r="M18" s="98"/>
      <c r="N18" s="95"/>
    </row>
    <row r="19" spans="1:14" ht="15.75" x14ac:dyDescent="0.25">
      <c r="A19" s="82" t="s">
        <v>18</v>
      </c>
      <c r="B19" s="76">
        <v>34</v>
      </c>
      <c r="C19" s="76">
        <v>18</v>
      </c>
      <c r="D19" s="76">
        <v>27</v>
      </c>
      <c r="E19" s="76">
        <v>19</v>
      </c>
      <c r="F19" s="76">
        <v>19</v>
      </c>
      <c r="G19" s="76">
        <v>21</v>
      </c>
      <c r="H19" s="76">
        <v>25</v>
      </c>
      <c r="I19" s="76">
        <v>40</v>
      </c>
      <c r="J19" s="76">
        <v>35</v>
      </c>
      <c r="K19" s="76">
        <v>32</v>
      </c>
      <c r="L19" s="76">
        <v>31</v>
      </c>
      <c r="M19" s="76">
        <v>25</v>
      </c>
      <c r="N19" s="46">
        <f t="shared" ref="N19:N25" si="4">SUM(B19:M19)</f>
        <v>326</v>
      </c>
    </row>
    <row r="20" spans="1:14" ht="15.75" x14ac:dyDescent="0.25">
      <c r="A20" s="82" t="s">
        <v>38</v>
      </c>
      <c r="B20" s="76">
        <v>1</v>
      </c>
      <c r="C20" s="76">
        <v>2</v>
      </c>
      <c r="D20" s="76">
        <v>1</v>
      </c>
      <c r="E20" s="76">
        <v>2</v>
      </c>
      <c r="F20" s="76">
        <v>2</v>
      </c>
      <c r="G20" s="76">
        <v>0</v>
      </c>
      <c r="H20" s="76">
        <v>1</v>
      </c>
      <c r="I20" s="76">
        <v>3</v>
      </c>
      <c r="J20" s="76">
        <v>0</v>
      </c>
      <c r="K20" s="76">
        <v>0</v>
      </c>
      <c r="L20" s="76">
        <v>1</v>
      </c>
      <c r="M20" s="76">
        <v>2</v>
      </c>
      <c r="N20" s="46">
        <f t="shared" si="4"/>
        <v>15</v>
      </c>
    </row>
    <row r="21" spans="1:14" ht="15.75" x14ac:dyDescent="0.25">
      <c r="A21" s="82" t="s">
        <v>39</v>
      </c>
      <c r="B21" s="76">
        <v>0</v>
      </c>
      <c r="C21" s="76">
        <v>1</v>
      </c>
      <c r="D21" s="76">
        <v>0</v>
      </c>
      <c r="E21" s="76">
        <v>1</v>
      </c>
      <c r="F21" s="76">
        <v>0</v>
      </c>
      <c r="G21" s="76">
        <v>0</v>
      </c>
      <c r="H21" s="76">
        <v>0</v>
      </c>
      <c r="I21" s="76">
        <v>0</v>
      </c>
      <c r="J21" s="76">
        <v>0</v>
      </c>
      <c r="K21" s="76">
        <v>0</v>
      </c>
      <c r="L21" s="76">
        <v>1</v>
      </c>
      <c r="M21" s="76">
        <v>1</v>
      </c>
      <c r="N21" s="46">
        <f t="shared" si="4"/>
        <v>4</v>
      </c>
    </row>
    <row r="22" spans="1:14" ht="15.75" x14ac:dyDescent="0.25">
      <c r="A22" s="82" t="s">
        <v>48</v>
      </c>
      <c r="B22" s="76">
        <v>0</v>
      </c>
      <c r="C22" s="76">
        <v>0</v>
      </c>
      <c r="D22" s="76">
        <v>0</v>
      </c>
      <c r="E22" s="76">
        <v>0</v>
      </c>
      <c r="F22" s="76">
        <v>9</v>
      </c>
      <c r="G22" s="76">
        <v>20</v>
      </c>
      <c r="H22" s="76">
        <v>0</v>
      </c>
      <c r="I22" s="76">
        <v>0</v>
      </c>
      <c r="J22" s="76">
        <v>0</v>
      </c>
      <c r="K22" s="76">
        <v>0</v>
      </c>
      <c r="L22" s="76">
        <v>0</v>
      </c>
      <c r="M22" s="76">
        <v>0</v>
      </c>
      <c r="N22" s="46">
        <f t="shared" si="4"/>
        <v>29</v>
      </c>
    </row>
    <row r="23" spans="1:14" ht="15.75" x14ac:dyDescent="0.25">
      <c r="A23" s="82" t="s">
        <v>47</v>
      </c>
      <c r="B23" s="76">
        <v>0</v>
      </c>
      <c r="C23" s="76">
        <v>0</v>
      </c>
      <c r="D23" s="76">
        <v>0</v>
      </c>
      <c r="E23" s="76">
        <v>0</v>
      </c>
      <c r="F23" s="76">
        <v>1</v>
      </c>
      <c r="G23" s="76">
        <v>6</v>
      </c>
      <c r="H23" s="76">
        <v>7</v>
      </c>
      <c r="I23" s="76">
        <v>5</v>
      </c>
      <c r="J23" s="76">
        <v>3</v>
      </c>
      <c r="K23" s="76">
        <v>0</v>
      </c>
      <c r="L23" s="76">
        <v>1</v>
      </c>
      <c r="M23" s="76">
        <v>0</v>
      </c>
      <c r="N23" s="46">
        <f t="shared" si="4"/>
        <v>23</v>
      </c>
    </row>
    <row r="24" spans="1:14" ht="15.75" x14ac:dyDescent="0.25">
      <c r="A24" s="82" t="s">
        <v>19</v>
      </c>
      <c r="B24" s="76">
        <v>1</v>
      </c>
      <c r="C24" s="76">
        <v>1</v>
      </c>
      <c r="D24" s="76">
        <v>0</v>
      </c>
      <c r="E24" s="76">
        <v>3</v>
      </c>
      <c r="F24" s="76">
        <v>3</v>
      </c>
      <c r="G24" s="76">
        <v>0</v>
      </c>
      <c r="H24" s="76">
        <v>0</v>
      </c>
      <c r="I24" s="76">
        <v>0</v>
      </c>
      <c r="J24" s="76">
        <v>4</v>
      </c>
      <c r="K24" s="76">
        <v>2</v>
      </c>
      <c r="L24" s="76">
        <v>1</v>
      </c>
      <c r="M24" s="76">
        <v>2</v>
      </c>
      <c r="N24" s="46">
        <f t="shared" si="4"/>
        <v>17</v>
      </c>
    </row>
    <row r="25" spans="1:14" ht="15.75" x14ac:dyDescent="0.25">
      <c r="A25" s="82" t="s">
        <v>29</v>
      </c>
      <c r="B25" s="76">
        <v>0</v>
      </c>
      <c r="C25" s="76">
        <v>0</v>
      </c>
      <c r="D25" s="76">
        <v>0</v>
      </c>
      <c r="E25" s="76">
        <v>0</v>
      </c>
      <c r="F25" s="76">
        <v>0</v>
      </c>
      <c r="G25" s="76">
        <v>0</v>
      </c>
      <c r="H25" s="76">
        <v>0</v>
      </c>
      <c r="I25" s="76">
        <v>0</v>
      </c>
      <c r="J25" s="76">
        <v>0</v>
      </c>
      <c r="K25" s="76">
        <v>0</v>
      </c>
      <c r="L25" s="76">
        <v>0</v>
      </c>
      <c r="M25" s="76">
        <v>0</v>
      </c>
      <c r="N25" s="46">
        <f t="shared" si="4"/>
        <v>0</v>
      </c>
    </row>
    <row r="26" spans="1:14" ht="15.75" x14ac:dyDescent="0.25">
      <c r="A26" s="88" t="s">
        <v>62</v>
      </c>
      <c r="B26" s="85">
        <f>SUM(B19:B25)</f>
        <v>36</v>
      </c>
      <c r="C26" s="85">
        <f t="shared" ref="C26:M26" si="5">SUM(C19:C25)</f>
        <v>22</v>
      </c>
      <c r="D26" s="85">
        <f t="shared" si="5"/>
        <v>28</v>
      </c>
      <c r="E26" s="85">
        <f t="shared" si="5"/>
        <v>25</v>
      </c>
      <c r="F26" s="85">
        <f t="shared" si="5"/>
        <v>34</v>
      </c>
      <c r="G26" s="85">
        <f t="shared" si="5"/>
        <v>47</v>
      </c>
      <c r="H26" s="85">
        <f t="shared" si="5"/>
        <v>33</v>
      </c>
      <c r="I26" s="85">
        <f t="shared" si="5"/>
        <v>48</v>
      </c>
      <c r="J26" s="85">
        <f t="shared" si="5"/>
        <v>42</v>
      </c>
      <c r="K26" s="85">
        <f t="shared" si="5"/>
        <v>34</v>
      </c>
      <c r="L26" s="85">
        <f t="shared" si="5"/>
        <v>35</v>
      </c>
      <c r="M26" s="85">
        <f t="shared" si="5"/>
        <v>30</v>
      </c>
      <c r="N26" s="49">
        <f>SUM(N19:N25)</f>
        <v>414</v>
      </c>
    </row>
    <row r="27" spans="1:14" ht="15.75" x14ac:dyDescent="0.25">
      <c r="A27" s="88" t="s">
        <v>58</v>
      </c>
      <c r="B27" s="85">
        <v>28</v>
      </c>
      <c r="C27" s="85">
        <v>49</v>
      </c>
      <c r="D27" s="85">
        <v>27</v>
      </c>
      <c r="E27" s="85">
        <v>21</v>
      </c>
      <c r="F27" s="85">
        <v>46</v>
      </c>
      <c r="G27" s="85">
        <v>68</v>
      </c>
      <c r="H27" s="85">
        <v>70</v>
      </c>
      <c r="I27" s="85">
        <v>63</v>
      </c>
      <c r="J27" s="85">
        <v>53</v>
      </c>
      <c r="K27" s="85">
        <v>48</v>
      </c>
      <c r="L27" s="85">
        <v>32</v>
      </c>
      <c r="M27" s="85">
        <v>24</v>
      </c>
      <c r="N27" s="49"/>
    </row>
    <row r="28" spans="1:14" ht="18.75" x14ac:dyDescent="0.3">
      <c r="A28" s="97" t="s">
        <v>1</v>
      </c>
      <c r="B28" s="98"/>
      <c r="C28" s="98"/>
      <c r="D28" s="98"/>
      <c r="E28" s="98"/>
      <c r="F28" s="98"/>
      <c r="G28" s="98"/>
      <c r="H28" s="98"/>
      <c r="I28" s="98"/>
      <c r="J28" s="98"/>
      <c r="K28" s="98"/>
      <c r="L28" s="98"/>
      <c r="M28" s="98"/>
      <c r="N28" s="95"/>
    </row>
    <row r="29" spans="1:14" ht="15.75" x14ac:dyDescent="0.25">
      <c r="A29" s="82" t="s">
        <v>18</v>
      </c>
      <c r="B29" s="76">
        <v>31</v>
      </c>
      <c r="C29" s="76">
        <v>42</v>
      </c>
      <c r="D29" s="76">
        <v>29</v>
      </c>
      <c r="E29" s="76">
        <v>32</v>
      </c>
      <c r="F29" s="76">
        <v>41</v>
      </c>
      <c r="G29" s="76">
        <v>31</v>
      </c>
      <c r="H29" s="76">
        <v>58</v>
      </c>
      <c r="I29" s="76">
        <v>43</v>
      </c>
      <c r="J29" s="76">
        <v>30</v>
      </c>
      <c r="K29" s="76">
        <v>35</v>
      </c>
      <c r="L29" s="76">
        <v>37</v>
      </c>
      <c r="M29" s="76">
        <v>45</v>
      </c>
      <c r="N29" s="46">
        <f t="shared" ref="N29:N37" si="6">SUM(B29:M29)</f>
        <v>454</v>
      </c>
    </row>
    <row r="30" spans="1:14" ht="15.75" x14ac:dyDescent="0.25">
      <c r="A30" s="82" t="s">
        <v>30</v>
      </c>
      <c r="B30" s="76">
        <v>0</v>
      </c>
      <c r="C30" s="76">
        <v>0</v>
      </c>
      <c r="D30" s="76">
        <v>0</v>
      </c>
      <c r="E30" s="76">
        <v>0</v>
      </c>
      <c r="F30" s="76">
        <v>0</v>
      </c>
      <c r="G30" s="76">
        <v>0</v>
      </c>
      <c r="H30" s="76">
        <v>0</v>
      </c>
      <c r="I30" s="76">
        <v>0</v>
      </c>
      <c r="J30" s="76">
        <v>0</v>
      </c>
      <c r="K30" s="76">
        <v>0</v>
      </c>
      <c r="L30" s="76">
        <v>0</v>
      </c>
      <c r="M30" s="76">
        <v>0</v>
      </c>
      <c r="N30" s="46">
        <f t="shared" si="6"/>
        <v>0</v>
      </c>
    </row>
    <row r="31" spans="1:14" ht="15.75" x14ac:dyDescent="0.25">
      <c r="A31" s="82" t="s">
        <v>44</v>
      </c>
      <c r="B31" s="76">
        <v>1</v>
      </c>
      <c r="C31" s="76">
        <v>1</v>
      </c>
      <c r="D31" s="76">
        <v>1</v>
      </c>
      <c r="E31" s="76">
        <v>2</v>
      </c>
      <c r="F31" s="76">
        <v>0</v>
      </c>
      <c r="G31" s="76">
        <v>1</v>
      </c>
      <c r="H31" s="76">
        <v>3</v>
      </c>
      <c r="I31" s="76">
        <v>0</v>
      </c>
      <c r="J31" s="76">
        <v>0</v>
      </c>
      <c r="K31" s="76">
        <v>3</v>
      </c>
      <c r="L31" s="76">
        <v>1</v>
      </c>
      <c r="M31" s="76">
        <v>0</v>
      </c>
      <c r="N31" s="46">
        <f t="shared" si="6"/>
        <v>13</v>
      </c>
    </row>
    <row r="32" spans="1:14" ht="15.75" x14ac:dyDescent="0.25">
      <c r="A32" s="82" t="s">
        <v>45</v>
      </c>
      <c r="B32" s="76">
        <v>1</v>
      </c>
      <c r="C32" s="76">
        <v>1</v>
      </c>
      <c r="D32" s="76">
        <v>0</v>
      </c>
      <c r="E32" s="76">
        <v>0</v>
      </c>
      <c r="F32" s="76">
        <v>1</v>
      </c>
      <c r="G32" s="76">
        <v>0</v>
      </c>
      <c r="H32" s="76">
        <v>1</v>
      </c>
      <c r="I32" s="76">
        <v>0</v>
      </c>
      <c r="J32" s="76">
        <v>0</v>
      </c>
      <c r="K32" s="76">
        <v>1</v>
      </c>
      <c r="L32" s="76">
        <v>0</v>
      </c>
      <c r="M32" s="76">
        <v>1</v>
      </c>
      <c r="N32" s="46">
        <f t="shared" si="6"/>
        <v>6</v>
      </c>
    </row>
    <row r="33" spans="1:14" ht="15.75" x14ac:dyDescent="0.25">
      <c r="A33" s="82" t="s">
        <v>46</v>
      </c>
      <c r="B33" s="76">
        <v>0</v>
      </c>
      <c r="C33" s="76">
        <v>0</v>
      </c>
      <c r="D33" s="76">
        <v>0</v>
      </c>
      <c r="E33" s="76">
        <v>0</v>
      </c>
      <c r="F33" s="110">
        <v>1</v>
      </c>
      <c r="G33" s="76">
        <v>0</v>
      </c>
      <c r="H33" s="76">
        <v>0</v>
      </c>
      <c r="I33" s="76">
        <v>0</v>
      </c>
      <c r="J33" s="76">
        <v>0</v>
      </c>
      <c r="K33" s="76">
        <v>0</v>
      </c>
      <c r="L33" s="76">
        <v>0</v>
      </c>
      <c r="M33" s="76">
        <v>0</v>
      </c>
      <c r="N33" s="46">
        <f t="shared" si="6"/>
        <v>1</v>
      </c>
    </row>
    <row r="34" spans="1:14" ht="15.75" x14ac:dyDescent="0.25">
      <c r="A34" s="82" t="s">
        <v>47</v>
      </c>
      <c r="B34" s="76">
        <v>0</v>
      </c>
      <c r="C34" s="76">
        <v>0</v>
      </c>
      <c r="D34" s="76">
        <v>0</v>
      </c>
      <c r="E34" s="76">
        <v>0</v>
      </c>
      <c r="F34" s="76">
        <v>0</v>
      </c>
      <c r="G34" s="76">
        <v>0</v>
      </c>
      <c r="H34" s="76">
        <v>0</v>
      </c>
      <c r="I34" s="76">
        <v>0</v>
      </c>
      <c r="J34" s="76">
        <v>0</v>
      </c>
      <c r="K34" s="76">
        <v>1</v>
      </c>
      <c r="L34" s="76">
        <v>0</v>
      </c>
      <c r="M34" s="76">
        <v>1</v>
      </c>
      <c r="N34" s="46">
        <f>SUM(B34:M34)</f>
        <v>2</v>
      </c>
    </row>
    <row r="35" spans="1:14" ht="15.75" x14ac:dyDescent="0.25">
      <c r="A35" s="82" t="s">
        <v>19</v>
      </c>
      <c r="B35" s="76">
        <v>14</v>
      </c>
      <c r="C35" s="76">
        <v>15</v>
      </c>
      <c r="D35" s="76">
        <v>14</v>
      </c>
      <c r="E35" s="76">
        <v>18</v>
      </c>
      <c r="F35" s="76">
        <v>9</v>
      </c>
      <c r="G35" s="76">
        <v>17</v>
      </c>
      <c r="H35" s="76">
        <v>18</v>
      </c>
      <c r="I35" s="76">
        <v>17</v>
      </c>
      <c r="J35" s="76">
        <v>26</v>
      </c>
      <c r="K35" s="76">
        <v>15</v>
      </c>
      <c r="L35" s="76">
        <v>21</v>
      </c>
      <c r="M35" s="76">
        <v>8</v>
      </c>
      <c r="N35" s="46">
        <f t="shared" si="6"/>
        <v>192</v>
      </c>
    </row>
    <row r="36" spans="1:14" ht="15.75" x14ac:dyDescent="0.25">
      <c r="A36" s="82" t="s">
        <v>29</v>
      </c>
      <c r="B36" s="76">
        <v>0</v>
      </c>
      <c r="C36" s="76">
        <v>0</v>
      </c>
      <c r="D36" s="76">
        <v>4</v>
      </c>
      <c r="E36" s="76">
        <v>4</v>
      </c>
      <c r="F36" s="76">
        <v>0</v>
      </c>
      <c r="G36" s="76">
        <v>0</v>
      </c>
      <c r="H36" s="76">
        <v>0</v>
      </c>
      <c r="I36" s="76">
        <v>1</v>
      </c>
      <c r="J36" s="76">
        <v>0</v>
      </c>
      <c r="K36" s="76">
        <v>0</v>
      </c>
      <c r="L36" s="76">
        <v>0</v>
      </c>
      <c r="M36" s="76">
        <v>0</v>
      </c>
      <c r="N36" s="46">
        <f>SUM(B36:M36)</f>
        <v>9</v>
      </c>
    </row>
    <row r="37" spans="1:14" ht="15.75" x14ac:dyDescent="0.25">
      <c r="A37" s="91" t="s">
        <v>68</v>
      </c>
      <c r="B37" s="85">
        <f t="shared" ref="B37:M37" si="7">SUM(B29:B36)</f>
        <v>47</v>
      </c>
      <c r="C37" s="85">
        <f t="shared" si="7"/>
        <v>59</v>
      </c>
      <c r="D37" s="85">
        <f t="shared" si="7"/>
        <v>48</v>
      </c>
      <c r="E37" s="85">
        <f t="shared" si="7"/>
        <v>56</v>
      </c>
      <c r="F37" s="85">
        <f t="shared" si="7"/>
        <v>52</v>
      </c>
      <c r="G37" s="85">
        <f t="shared" si="7"/>
        <v>49</v>
      </c>
      <c r="H37" s="85">
        <f t="shared" si="7"/>
        <v>80</v>
      </c>
      <c r="I37" s="85">
        <f t="shared" si="7"/>
        <v>61</v>
      </c>
      <c r="J37" s="85">
        <f t="shared" si="7"/>
        <v>56</v>
      </c>
      <c r="K37" s="85">
        <f t="shared" si="7"/>
        <v>55</v>
      </c>
      <c r="L37" s="85">
        <f t="shared" si="7"/>
        <v>59</v>
      </c>
      <c r="M37" s="85">
        <f t="shared" si="7"/>
        <v>55</v>
      </c>
      <c r="N37" s="49">
        <f t="shared" si="6"/>
        <v>677</v>
      </c>
    </row>
    <row r="38" spans="1:14" ht="15.75" x14ac:dyDescent="0.25">
      <c r="A38" s="91" t="s">
        <v>59</v>
      </c>
      <c r="B38" s="85">
        <v>55</v>
      </c>
      <c r="C38" s="85">
        <v>55</v>
      </c>
      <c r="D38" s="85">
        <v>40</v>
      </c>
      <c r="E38" s="85">
        <v>38</v>
      </c>
      <c r="F38" s="85">
        <v>30</v>
      </c>
      <c r="G38" s="85">
        <v>53</v>
      </c>
      <c r="H38" s="85">
        <v>37</v>
      </c>
      <c r="I38" s="85">
        <v>34</v>
      </c>
      <c r="J38" s="85">
        <v>38</v>
      </c>
      <c r="K38" s="85">
        <v>47</v>
      </c>
      <c r="L38" s="85">
        <v>49</v>
      </c>
      <c r="M38" s="85">
        <v>61</v>
      </c>
      <c r="N38" s="49"/>
    </row>
    <row r="39" spans="1:14" ht="18.75" x14ac:dyDescent="0.3">
      <c r="A39" s="99" t="s">
        <v>54</v>
      </c>
      <c r="B39" s="100"/>
      <c r="C39" s="100"/>
      <c r="D39" s="100"/>
      <c r="E39" s="100"/>
      <c r="F39" s="100"/>
      <c r="G39" s="100"/>
      <c r="H39" s="100"/>
      <c r="I39" s="100"/>
      <c r="J39" s="100"/>
      <c r="K39" s="100"/>
      <c r="L39" s="100"/>
      <c r="M39" s="100"/>
      <c r="N39" s="96"/>
    </row>
    <row r="40" spans="1:14" ht="15.75" x14ac:dyDescent="0.25">
      <c r="A40" s="82" t="s">
        <v>33</v>
      </c>
      <c r="B40" s="76">
        <v>5</v>
      </c>
      <c r="C40" s="76">
        <v>3</v>
      </c>
      <c r="D40" s="76">
        <v>3</v>
      </c>
      <c r="E40" s="76">
        <v>0</v>
      </c>
      <c r="F40" s="76">
        <v>0</v>
      </c>
      <c r="G40" s="76">
        <v>5</v>
      </c>
      <c r="H40" s="76">
        <v>11</v>
      </c>
      <c r="I40" s="76">
        <v>5</v>
      </c>
      <c r="J40" s="76">
        <v>3</v>
      </c>
      <c r="K40" s="76">
        <v>11</v>
      </c>
      <c r="L40" s="76">
        <v>6</v>
      </c>
      <c r="M40" s="76">
        <v>7</v>
      </c>
      <c r="N40" s="46">
        <f t="shared" ref="N40:N49" si="8">SUM(B40:M40)</f>
        <v>59</v>
      </c>
    </row>
    <row r="41" spans="1:14" ht="15.75" x14ac:dyDescent="0.25">
      <c r="A41" s="82" t="s">
        <v>28</v>
      </c>
      <c r="B41" s="76">
        <v>0</v>
      </c>
      <c r="C41" s="76">
        <v>0</v>
      </c>
      <c r="D41" s="76">
        <v>0</v>
      </c>
      <c r="E41" s="76">
        <v>0</v>
      </c>
      <c r="F41" s="76">
        <v>0</v>
      </c>
      <c r="G41" s="76">
        <v>0</v>
      </c>
      <c r="H41" s="76">
        <v>0</v>
      </c>
      <c r="I41" s="76">
        <v>0</v>
      </c>
      <c r="J41" s="76">
        <v>0</v>
      </c>
      <c r="K41" s="76">
        <v>0</v>
      </c>
      <c r="L41" s="76">
        <v>0</v>
      </c>
      <c r="M41" s="76">
        <v>0</v>
      </c>
      <c r="N41" s="46">
        <f>SUM(B41:M41)</f>
        <v>0</v>
      </c>
    </row>
    <row r="42" spans="1:14" ht="15.75" x14ac:dyDescent="0.25">
      <c r="A42" s="82" t="s">
        <v>26</v>
      </c>
      <c r="B42" s="76">
        <v>0</v>
      </c>
      <c r="C42" s="76">
        <v>0</v>
      </c>
      <c r="D42" s="76">
        <v>0</v>
      </c>
      <c r="E42" s="76">
        <v>0</v>
      </c>
      <c r="F42" s="76">
        <v>0</v>
      </c>
      <c r="G42" s="76">
        <v>0</v>
      </c>
      <c r="H42" s="76">
        <v>2</v>
      </c>
      <c r="I42" s="76">
        <v>0</v>
      </c>
      <c r="J42" s="76">
        <v>0</v>
      </c>
      <c r="K42" s="76">
        <v>0</v>
      </c>
      <c r="L42" s="76">
        <v>0</v>
      </c>
      <c r="M42" s="76">
        <v>0</v>
      </c>
      <c r="N42" s="46">
        <f t="shared" si="8"/>
        <v>2</v>
      </c>
    </row>
    <row r="43" spans="1:14" ht="15.75" x14ac:dyDescent="0.25">
      <c r="A43" s="82" t="s">
        <v>29</v>
      </c>
      <c r="B43" s="76">
        <v>0</v>
      </c>
      <c r="C43" s="76">
        <v>0</v>
      </c>
      <c r="D43" s="76">
        <v>0</v>
      </c>
      <c r="E43" s="76">
        <v>0</v>
      </c>
      <c r="F43" s="76">
        <v>0</v>
      </c>
      <c r="G43" s="76">
        <v>0</v>
      </c>
      <c r="H43" s="76">
        <v>0</v>
      </c>
      <c r="I43" s="76">
        <v>0</v>
      </c>
      <c r="J43" s="76">
        <v>0</v>
      </c>
      <c r="K43" s="76">
        <v>0</v>
      </c>
      <c r="L43" s="76">
        <v>0</v>
      </c>
      <c r="M43" s="76">
        <v>0</v>
      </c>
      <c r="N43" s="46">
        <f t="shared" si="8"/>
        <v>0</v>
      </c>
    </row>
    <row r="44" spans="1:14" ht="15.75" x14ac:dyDescent="0.25">
      <c r="A44" s="82" t="s">
        <v>49</v>
      </c>
      <c r="B44" s="76">
        <v>0</v>
      </c>
      <c r="C44" s="76">
        <v>0</v>
      </c>
      <c r="D44" s="76">
        <v>0</v>
      </c>
      <c r="E44" s="76">
        <v>0</v>
      </c>
      <c r="F44" s="76">
        <v>0</v>
      </c>
      <c r="G44" s="76">
        <v>0</v>
      </c>
      <c r="H44" s="76">
        <v>0</v>
      </c>
      <c r="I44" s="76">
        <v>0</v>
      </c>
      <c r="J44" s="76">
        <v>0</v>
      </c>
      <c r="K44" s="76">
        <v>0</v>
      </c>
      <c r="L44" s="76">
        <v>0</v>
      </c>
      <c r="M44" s="76">
        <v>0</v>
      </c>
      <c r="N44" s="46">
        <f t="shared" si="8"/>
        <v>0</v>
      </c>
    </row>
    <row r="45" spans="1:14" ht="15.75" x14ac:dyDescent="0.25">
      <c r="A45" s="82" t="s">
        <v>80</v>
      </c>
      <c r="B45" s="76">
        <v>0</v>
      </c>
      <c r="C45" s="76">
        <v>0</v>
      </c>
      <c r="D45" s="76">
        <v>0</v>
      </c>
      <c r="E45" s="76">
        <v>0</v>
      </c>
      <c r="F45" s="76">
        <v>0</v>
      </c>
      <c r="G45" s="76">
        <v>0</v>
      </c>
      <c r="H45" s="76">
        <v>0</v>
      </c>
      <c r="I45" s="76">
        <v>0</v>
      </c>
      <c r="J45" s="76">
        <v>0</v>
      </c>
      <c r="K45" s="76">
        <v>0</v>
      </c>
      <c r="L45" s="76">
        <v>0</v>
      </c>
      <c r="M45" s="76">
        <v>0</v>
      </c>
      <c r="N45" s="46">
        <f>SUM(B45:M45)</f>
        <v>0</v>
      </c>
    </row>
    <row r="46" spans="1:14" ht="15.75" x14ac:dyDescent="0.25">
      <c r="A46" s="91" t="s">
        <v>61</v>
      </c>
      <c r="B46" s="85">
        <f t="shared" ref="B46:M46" si="9">SUM(B40:B45)</f>
        <v>5</v>
      </c>
      <c r="C46" s="85">
        <f t="shared" si="9"/>
        <v>3</v>
      </c>
      <c r="D46" s="85">
        <f t="shared" si="9"/>
        <v>3</v>
      </c>
      <c r="E46" s="85">
        <f t="shared" si="9"/>
        <v>0</v>
      </c>
      <c r="F46" s="85">
        <f t="shared" si="9"/>
        <v>0</v>
      </c>
      <c r="G46" s="85">
        <f t="shared" si="9"/>
        <v>5</v>
      </c>
      <c r="H46" s="85">
        <f t="shared" si="9"/>
        <v>13</v>
      </c>
      <c r="I46" s="85">
        <f t="shared" si="9"/>
        <v>5</v>
      </c>
      <c r="J46" s="85">
        <f t="shared" si="9"/>
        <v>3</v>
      </c>
      <c r="K46" s="85">
        <f t="shared" si="9"/>
        <v>11</v>
      </c>
      <c r="L46" s="85">
        <f t="shared" si="9"/>
        <v>6</v>
      </c>
      <c r="M46" s="85">
        <f t="shared" si="9"/>
        <v>7</v>
      </c>
      <c r="N46" s="49">
        <f t="shared" si="8"/>
        <v>61</v>
      </c>
    </row>
    <row r="47" spans="1:14" ht="15.75" x14ac:dyDescent="0.25">
      <c r="A47" s="91" t="s">
        <v>60</v>
      </c>
      <c r="B47" s="85">
        <v>2</v>
      </c>
      <c r="C47" s="85">
        <v>0</v>
      </c>
      <c r="D47" s="85">
        <v>0</v>
      </c>
      <c r="E47" s="85">
        <v>0</v>
      </c>
      <c r="F47" s="85">
        <v>0</v>
      </c>
      <c r="G47" s="85">
        <v>5</v>
      </c>
      <c r="H47" s="85">
        <v>1</v>
      </c>
      <c r="I47" s="85">
        <v>0</v>
      </c>
      <c r="J47" s="85">
        <v>0</v>
      </c>
      <c r="K47" s="85">
        <v>0</v>
      </c>
      <c r="L47" s="85">
        <v>2</v>
      </c>
      <c r="M47" s="85">
        <v>9</v>
      </c>
      <c r="N47" s="49"/>
    </row>
    <row r="48" spans="1:14" ht="15.75" x14ac:dyDescent="0.25">
      <c r="A48" s="93" t="s">
        <v>24</v>
      </c>
      <c r="B48" s="85">
        <f t="shared" ref="B48:M48" si="10">SUM(B26,B37,B46)</f>
        <v>88</v>
      </c>
      <c r="C48" s="85">
        <f t="shared" si="10"/>
        <v>84</v>
      </c>
      <c r="D48" s="85">
        <f t="shared" si="10"/>
        <v>79</v>
      </c>
      <c r="E48" s="85">
        <f t="shared" si="10"/>
        <v>81</v>
      </c>
      <c r="F48" s="85">
        <f t="shared" si="10"/>
        <v>86</v>
      </c>
      <c r="G48" s="85">
        <f t="shared" si="10"/>
        <v>101</v>
      </c>
      <c r="H48" s="85">
        <f t="shared" si="10"/>
        <v>126</v>
      </c>
      <c r="I48" s="85">
        <f t="shared" si="10"/>
        <v>114</v>
      </c>
      <c r="J48" s="85">
        <f t="shared" si="10"/>
        <v>101</v>
      </c>
      <c r="K48" s="85">
        <f t="shared" si="10"/>
        <v>100</v>
      </c>
      <c r="L48" s="85">
        <f t="shared" si="10"/>
        <v>100</v>
      </c>
      <c r="M48" s="85">
        <f t="shared" si="10"/>
        <v>92</v>
      </c>
      <c r="N48" s="49">
        <f t="shared" si="8"/>
        <v>1152</v>
      </c>
    </row>
    <row r="49" spans="1:14" ht="15.75" x14ac:dyDescent="0.25">
      <c r="A49" s="93" t="s">
        <v>42</v>
      </c>
      <c r="B49" s="76">
        <f t="shared" ref="B49:M49" si="11">SUM(B19,B29,B40)</f>
        <v>70</v>
      </c>
      <c r="C49" s="76">
        <f t="shared" si="11"/>
        <v>63</v>
      </c>
      <c r="D49" s="76">
        <f t="shared" si="11"/>
        <v>59</v>
      </c>
      <c r="E49" s="76">
        <f t="shared" si="11"/>
        <v>51</v>
      </c>
      <c r="F49" s="76">
        <f t="shared" si="11"/>
        <v>60</v>
      </c>
      <c r="G49" s="76">
        <f t="shared" si="11"/>
        <v>57</v>
      </c>
      <c r="H49" s="76">
        <f t="shared" si="11"/>
        <v>94</v>
      </c>
      <c r="I49" s="76">
        <f t="shared" si="11"/>
        <v>88</v>
      </c>
      <c r="J49" s="76">
        <f t="shared" si="11"/>
        <v>68</v>
      </c>
      <c r="K49" s="76">
        <f t="shared" si="11"/>
        <v>78</v>
      </c>
      <c r="L49" s="76">
        <f t="shared" si="11"/>
        <v>74</v>
      </c>
      <c r="M49" s="76">
        <f t="shared" si="11"/>
        <v>77</v>
      </c>
      <c r="N49" s="49">
        <f t="shared" si="8"/>
        <v>839</v>
      </c>
    </row>
    <row r="50" spans="1:14" ht="15.75" x14ac:dyDescent="0.25">
      <c r="A50" s="93" t="s">
        <v>35</v>
      </c>
      <c r="B50" s="94">
        <f t="shared" ref="B50:N50" si="12">B49/B48</f>
        <v>0.79545454545454541</v>
      </c>
      <c r="C50" s="94">
        <f t="shared" si="12"/>
        <v>0.75</v>
      </c>
      <c r="D50" s="94">
        <f t="shared" si="12"/>
        <v>0.74683544303797467</v>
      </c>
      <c r="E50" s="94">
        <f t="shared" si="12"/>
        <v>0.62962962962962965</v>
      </c>
      <c r="F50" s="94">
        <f t="shared" si="12"/>
        <v>0.69767441860465118</v>
      </c>
      <c r="G50" s="94">
        <f t="shared" si="12"/>
        <v>0.5643564356435643</v>
      </c>
      <c r="H50" s="94">
        <f t="shared" si="12"/>
        <v>0.74603174603174605</v>
      </c>
      <c r="I50" s="94">
        <f t="shared" si="12"/>
        <v>0.77192982456140347</v>
      </c>
      <c r="J50" s="94">
        <f t="shared" si="12"/>
        <v>0.67326732673267331</v>
      </c>
      <c r="K50" s="94">
        <f t="shared" si="12"/>
        <v>0.78</v>
      </c>
      <c r="L50" s="94">
        <f t="shared" si="12"/>
        <v>0.74</v>
      </c>
      <c r="M50" s="94">
        <f t="shared" si="12"/>
        <v>0.83695652173913049</v>
      </c>
      <c r="N50" s="109">
        <f t="shared" si="12"/>
        <v>0.72829861111111116</v>
      </c>
    </row>
    <row r="51" spans="1:14" ht="15.75" x14ac:dyDescent="0.25">
      <c r="A51" s="93" t="s">
        <v>43</v>
      </c>
      <c r="B51" s="76">
        <f t="shared" ref="B51:M51" si="13">B25+B36+B43</f>
        <v>0</v>
      </c>
      <c r="C51" s="76">
        <f t="shared" si="13"/>
        <v>0</v>
      </c>
      <c r="D51" s="76">
        <f t="shared" si="13"/>
        <v>4</v>
      </c>
      <c r="E51" s="76">
        <f t="shared" si="13"/>
        <v>4</v>
      </c>
      <c r="F51" s="76">
        <f t="shared" si="13"/>
        <v>0</v>
      </c>
      <c r="G51" s="76">
        <f t="shared" si="13"/>
        <v>0</v>
      </c>
      <c r="H51" s="76">
        <f t="shared" si="13"/>
        <v>0</v>
      </c>
      <c r="I51" s="76">
        <f t="shared" si="13"/>
        <v>1</v>
      </c>
      <c r="J51" s="76">
        <f t="shared" si="13"/>
        <v>0</v>
      </c>
      <c r="K51" s="76">
        <f t="shared" si="13"/>
        <v>0</v>
      </c>
      <c r="L51" s="76">
        <f t="shared" si="13"/>
        <v>0</v>
      </c>
      <c r="M51" s="76">
        <f t="shared" si="13"/>
        <v>0</v>
      </c>
      <c r="N51" s="49">
        <f>SUM(B51:M51)</f>
        <v>9</v>
      </c>
    </row>
    <row r="52" spans="1:14" ht="15.75" x14ac:dyDescent="0.25">
      <c r="A52" s="93" t="s">
        <v>31</v>
      </c>
      <c r="B52" s="76">
        <f>SUM(B8,B14)</f>
        <v>21</v>
      </c>
      <c r="C52" s="76">
        <f t="shared" ref="C52:M52" si="14">SUM(C8,C14)</f>
        <v>41</v>
      </c>
      <c r="D52" s="76">
        <f t="shared" si="14"/>
        <v>0</v>
      </c>
      <c r="E52" s="76">
        <f t="shared" si="14"/>
        <v>13</v>
      </c>
      <c r="F52" s="76">
        <f t="shared" si="14"/>
        <v>13</v>
      </c>
      <c r="G52" s="76">
        <f t="shared" si="14"/>
        <v>24</v>
      </c>
      <c r="H52" s="76">
        <f t="shared" si="14"/>
        <v>18</v>
      </c>
      <c r="I52" s="76">
        <f t="shared" si="14"/>
        <v>17</v>
      </c>
      <c r="J52" s="76">
        <f t="shared" si="14"/>
        <v>11</v>
      </c>
      <c r="K52" s="76">
        <f t="shared" si="14"/>
        <v>20</v>
      </c>
      <c r="L52" s="76">
        <f t="shared" si="14"/>
        <v>15</v>
      </c>
      <c r="M52" s="76">
        <f t="shared" si="14"/>
        <v>21</v>
      </c>
      <c r="N52" s="49">
        <f>SUM(B52:M52)</f>
        <v>214</v>
      </c>
    </row>
    <row r="53" spans="1:14" ht="15.75" x14ac:dyDescent="0.25">
      <c r="A53" s="93" t="s">
        <v>30</v>
      </c>
      <c r="B53" s="76">
        <f t="shared" ref="B53:M53" si="15">SUM(B22,B30)</f>
        <v>0</v>
      </c>
      <c r="C53" s="76">
        <f t="shared" si="15"/>
        <v>0</v>
      </c>
      <c r="D53" s="76">
        <f t="shared" si="15"/>
        <v>0</v>
      </c>
      <c r="E53" s="76">
        <f t="shared" si="15"/>
        <v>0</v>
      </c>
      <c r="F53" s="76">
        <f t="shared" si="15"/>
        <v>9</v>
      </c>
      <c r="G53" s="76">
        <f t="shared" si="15"/>
        <v>20</v>
      </c>
      <c r="H53" s="76">
        <f t="shared" si="15"/>
        <v>0</v>
      </c>
      <c r="I53" s="76">
        <f t="shared" si="15"/>
        <v>0</v>
      </c>
      <c r="J53" s="76">
        <f t="shared" si="15"/>
        <v>0</v>
      </c>
      <c r="K53" s="76">
        <f t="shared" si="15"/>
        <v>0</v>
      </c>
      <c r="L53" s="76">
        <f t="shared" si="15"/>
        <v>0</v>
      </c>
      <c r="M53" s="76">
        <f t="shared" si="15"/>
        <v>0</v>
      </c>
      <c r="N53" s="49">
        <f>SUM(B53:M53)</f>
        <v>29</v>
      </c>
    </row>
    <row r="54" spans="1:14" ht="15.75" x14ac:dyDescent="0.25">
      <c r="A54" s="93" t="s">
        <v>34</v>
      </c>
      <c r="B54" s="76">
        <f t="shared" ref="B54:M54" si="16">B20+B21+B31+B32+B33</f>
        <v>3</v>
      </c>
      <c r="C54" s="76">
        <f t="shared" si="16"/>
        <v>5</v>
      </c>
      <c r="D54" s="76">
        <f t="shared" si="16"/>
        <v>2</v>
      </c>
      <c r="E54" s="76">
        <f t="shared" si="16"/>
        <v>5</v>
      </c>
      <c r="F54" s="76">
        <f t="shared" si="16"/>
        <v>4</v>
      </c>
      <c r="G54" s="76">
        <f t="shared" si="16"/>
        <v>1</v>
      </c>
      <c r="H54" s="76">
        <f t="shared" si="16"/>
        <v>5</v>
      </c>
      <c r="I54" s="76">
        <f t="shared" si="16"/>
        <v>3</v>
      </c>
      <c r="J54" s="76">
        <f t="shared" si="16"/>
        <v>0</v>
      </c>
      <c r="K54" s="76">
        <f t="shared" si="16"/>
        <v>4</v>
      </c>
      <c r="L54" s="76">
        <f t="shared" si="16"/>
        <v>3</v>
      </c>
      <c r="M54" s="76">
        <f t="shared" si="16"/>
        <v>4</v>
      </c>
      <c r="N54" s="49">
        <f>SUM(B54:M54)</f>
        <v>39</v>
      </c>
    </row>
    <row r="55" spans="1:14" ht="15.75" x14ac:dyDescent="0.25">
      <c r="A55" s="93" t="s">
        <v>36</v>
      </c>
      <c r="B55" s="94">
        <f t="shared" ref="B55:N55" si="17">B54/B48</f>
        <v>3.4090909090909088E-2</v>
      </c>
      <c r="C55" s="94">
        <f t="shared" si="17"/>
        <v>5.9523809523809521E-2</v>
      </c>
      <c r="D55" s="94">
        <f t="shared" si="17"/>
        <v>2.5316455696202531E-2</v>
      </c>
      <c r="E55" s="94">
        <f t="shared" si="17"/>
        <v>6.1728395061728392E-2</v>
      </c>
      <c r="F55" s="94">
        <f t="shared" si="17"/>
        <v>4.6511627906976744E-2</v>
      </c>
      <c r="G55" s="94">
        <f t="shared" si="17"/>
        <v>9.9009900990099011E-3</v>
      </c>
      <c r="H55" s="94">
        <f t="shared" si="17"/>
        <v>3.968253968253968E-2</v>
      </c>
      <c r="I55" s="94">
        <f t="shared" si="17"/>
        <v>2.6315789473684209E-2</v>
      </c>
      <c r="J55" s="94">
        <f t="shared" si="17"/>
        <v>0</v>
      </c>
      <c r="K55" s="94">
        <f t="shared" si="17"/>
        <v>0.04</v>
      </c>
      <c r="L55" s="94">
        <f t="shared" si="17"/>
        <v>0.03</v>
      </c>
      <c r="M55" s="94">
        <f t="shared" si="17"/>
        <v>4.3478260869565216E-2</v>
      </c>
      <c r="N55" s="56">
        <f t="shared" si="17"/>
        <v>3.3854166666666664E-2</v>
      </c>
    </row>
    <row r="56" spans="1:14" ht="15.75" x14ac:dyDescent="0.25">
      <c r="A56" s="93" t="s">
        <v>83</v>
      </c>
      <c r="B56" s="94">
        <f t="shared" ref="B56:M56" si="18">B35/B10</f>
        <v>0.93333333333333335</v>
      </c>
      <c r="C56" s="94">
        <f t="shared" si="18"/>
        <v>0.78947368421052633</v>
      </c>
      <c r="D56" s="94">
        <f t="shared" si="18"/>
        <v>0.73684210526315785</v>
      </c>
      <c r="E56" s="94">
        <f t="shared" si="18"/>
        <v>0.9</v>
      </c>
      <c r="F56" s="94">
        <f t="shared" si="18"/>
        <v>0.81818181818181823</v>
      </c>
      <c r="G56" s="94">
        <f t="shared" si="18"/>
        <v>1</v>
      </c>
      <c r="H56" s="94">
        <f t="shared" si="18"/>
        <v>1</v>
      </c>
      <c r="I56" s="94">
        <f t="shared" si="18"/>
        <v>1</v>
      </c>
      <c r="J56" s="94">
        <f t="shared" si="18"/>
        <v>0.89655172413793105</v>
      </c>
      <c r="K56" s="94">
        <f t="shared" si="18"/>
        <v>0.65217391304347827</v>
      </c>
      <c r="L56" s="94">
        <f t="shared" si="18"/>
        <v>1</v>
      </c>
      <c r="M56" s="94">
        <f t="shared" si="18"/>
        <v>0.8</v>
      </c>
      <c r="N56" s="56">
        <f>AVERAGE(B56:J56)</f>
        <v>0.89715362945852961</v>
      </c>
    </row>
    <row r="57" spans="1:14" ht="15.75" x14ac:dyDescent="0.25">
      <c r="A57" s="93" t="s">
        <v>84</v>
      </c>
      <c r="B57" s="94">
        <f>B24/B4</f>
        <v>0.14285714285714285</v>
      </c>
      <c r="C57" s="94">
        <f t="shared" ref="C57:L57" si="19">C24/C4</f>
        <v>0.1111111111111111</v>
      </c>
      <c r="D57" s="94">
        <f t="shared" si="19"/>
        <v>0</v>
      </c>
      <c r="E57" s="94">
        <f t="shared" si="19"/>
        <v>0.375</v>
      </c>
      <c r="F57" s="94">
        <f t="shared" si="19"/>
        <v>0.21428571428571427</v>
      </c>
      <c r="G57" s="94">
        <f t="shared" si="19"/>
        <v>0</v>
      </c>
      <c r="H57" s="94">
        <f t="shared" si="19"/>
        <v>0</v>
      </c>
      <c r="I57" s="94">
        <f t="shared" si="19"/>
        <v>0</v>
      </c>
      <c r="J57" s="94">
        <f t="shared" si="19"/>
        <v>0.30769230769230771</v>
      </c>
      <c r="K57" s="94">
        <f t="shared" si="19"/>
        <v>0.14285714285714285</v>
      </c>
      <c r="L57" s="94">
        <f t="shared" si="19"/>
        <v>0.1</v>
      </c>
      <c r="M57" s="94">
        <f t="shared" ref="M57" si="20">M56/M48</f>
        <v>8.6956521739130436E-3</v>
      </c>
      <c r="N57" s="56">
        <f>AVERAGE(B57:J57)</f>
        <v>0.12788291954958619</v>
      </c>
    </row>
    <row r="58" spans="1:14" ht="15.75" x14ac:dyDescent="0.25">
      <c r="A58" s="93" t="s">
        <v>85</v>
      </c>
      <c r="B58" s="94">
        <f t="shared" ref="B58:M58" si="21">((B24+B35)/(B4+B10))</f>
        <v>0.68181818181818177</v>
      </c>
      <c r="C58" s="94">
        <f t="shared" si="21"/>
        <v>0.5714285714285714</v>
      </c>
      <c r="D58" s="94">
        <f t="shared" si="21"/>
        <v>0.66666666666666663</v>
      </c>
      <c r="E58" s="94">
        <f t="shared" si="21"/>
        <v>0.75</v>
      </c>
      <c r="F58" s="94">
        <f t="shared" si="21"/>
        <v>0.48</v>
      </c>
      <c r="G58" s="94">
        <f t="shared" si="21"/>
        <v>0.48571428571428571</v>
      </c>
      <c r="H58" s="94">
        <f t="shared" si="21"/>
        <v>0.78260869565217395</v>
      </c>
      <c r="I58" s="94">
        <f t="shared" si="21"/>
        <v>0.39534883720930231</v>
      </c>
      <c r="J58" s="94">
        <f t="shared" si="21"/>
        <v>0.7142857142857143</v>
      </c>
      <c r="K58" s="94">
        <f t="shared" si="21"/>
        <v>0.45945945945945948</v>
      </c>
      <c r="L58" s="94">
        <f t="shared" si="21"/>
        <v>0.70967741935483875</v>
      </c>
      <c r="M58" s="94">
        <f t="shared" si="21"/>
        <v>0.66666666666666663</v>
      </c>
      <c r="N58" s="56">
        <f>AVERAGE(B58:J58)</f>
        <v>0.61420788364165513</v>
      </c>
    </row>
    <row r="59" spans="1:14" ht="15.75" x14ac:dyDescent="0.25">
      <c r="A59" s="93" t="s">
        <v>27</v>
      </c>
      <c r="B59" s="76">
        <f t="shared" ref="B59:M59" si="22">SUM(B23,B34,B41)</f>
        <v>0</v>
      </c>
      <c r="C59" s="76">
        <f t="shared" si="22"/>
        <v>0</v>
      </c>
      <c r="D59" s="76">
        <f t="shared" si="22"/>
        <v>0</v>
      </c>
      <c r="E59" s="76">
        <f t="shared" si="22"/>
        <v>0</v>
      </c>
      <c r="F59" s="76">
        <f t="shared" si="22"/>
        <v>1</v>
      </c>
      <c r="G59" s="76">
        <f t="shared" si="22"/>
        <v>6</v>
      </c>
      <c r="H59" s="76">
        <f t="shared" si="22"/>
        <v>7</v>
      </c>
      <c r="I59" s="76">
        <f t="shared" si="22"/>
        <v>5</v>
      </c>
      <c r="J59" s="76">
        <f t="shared" si="22"/>
        <v>3</v>
      </c>
      <c r="K59" s="76">
        <f t="shared" si="22"/>
        <v>1</v>
      </c>
      <c r="L59" s="76">
        <f t="shared" si="22"/>
        <v>1</v>
      </c>
      <c r="M59" s="76">
        <f t="shared" si="22"/>
        <v>1</v>
      </c>
      <c r="N59" s="49">
        <f>SUM(B59:M59)</f>
        <v>25</v>
      </c>
    </row>
    <row r="60" spans="1:14" ht="15.75" x14ac:dyDescent="0.25">
      <c r="A60" s="93" t="s">
        <v>20</v>
      </c>
      <c r="B60" s="85">
        <f>(B48)</f>
        <v>88</v>
      </c>
      <c r="C60" s="85">
        <f>SUM(B60,C48)</f>
        <v>172</v>
      </c>
      <c r="D60" s="85">
        <f>SUM(C60,D48)</f>
        <v>251</v>
      </c>
      <c r="E60" s="85">
        <f>SUM(D60,E48)</f>
        <v>332</v>
      </c>
      <c r="F60" s="85">
        <f>SUM(E60,F48)</f>
        <v>418</v>
      </c>
      <c r="G60" s="85">
        <f>SUM(F60,G48)</f>
        <v>519</v>
      </c>
      <c r="H60" s="85">
        <f t="shared" ref="H60:M60" si="23">SUM(G60,H48)</f>
        <v>645</v>
      </c>
      <c r="I60" s="85">
        <f t="shared" si="23"/>
        <v>759</v>
      </c>
      <c r="J60" s="85">
        <f t="shared" si="23"/>
        <v>860</v>
      </c>
      <c r="K60" s="85">
        <f t="shared" si="23"/>
        <v>960</v>
      </c>
      <c r="L60" s="85">
        <f t="shared" si="23"/>
        <v>1060</v>
      </c>
      <c r="M60" s="85">
        <f t="shared" si="23"/>
        <v>1152</v>
      </c>
      <c r="N60" s="49">
        <f>SUM(B60:M60)</f>
        <v>7216</v>
      </c>
    </row>
    <row r="61" spans="1:14" ht="15.75" x14ac:dyDescent="0.25">
      <c r="A61" s="93" t="s">
        <v>79</v>
      </c>
      <c r="B61" s="80">
        <f t="shared" ref="B61:M61" si="24">SUM(B7,B13,B45)</f>
        <v>4</v>
      </c>
      <c r="C61" s="80">
        <f t="shared" si="24"/>
        <v>4</v>
      </c>
      <c r="D61" s="80">
        <f>SUM(D7,D13,D45)</f>
        <v>2</v>
      </c>
      <c r="E61" s="80">
        <f t="shared" si="24"/>
        <v>3</v>
      </c>
      <c r="F61" s="80">
        <f t="shared" si="24"/>
        <v>4</v>
      </c>
      <c r="G61" s="80">
        <f t="shared" si="24"/>
        <v>9</v>
      </c>
      <c r="H61" s="80">
        <f t="shared" si="24"/>
        <v>6</v>
      </c>
      <c r="I61" s="80">
        <f t="shared" si="24"/>
        <v>7</v>
      </c>
      <c r="J61" s="80">
        <f t="shared" si="24"/>
        <v>3</v>
      </c>
      <c r="K61" s="80">
        <f t="shared" si="24"/>
        <v>5</v>
      </c>
      <c r="L61" s="80">
        <f t="shared" si="24"/>
        <v>0</v>
      </c>
      <c r="M61" s="80">
        <f t="shared" si="24"/>
        <v>2</v>
      </c>
      <c r="N61" s="49">
        <f>SUM(B61:M61)</f>
        <v>49</v>
      </c>
    </row>
    <row r="64" spans="1:14" ht="15" x14ac:dyDescent="0.2">
      <c r="A64" s="78" t="s">
        <v>87</v>
      </c>
      <c r="B64" s="35"/>
      <c r="C64" s="35"/>
      <c r="D64" s="35"/>
      <c r="E64" s="35"/>
      <c r="F64" s="35"/>
      <c r="G64" s="35"/>
      <c r="H64" s="35"/>
      <c r="I64" s="35"/>
      <c r="J64" s="35"/>
      <c r="K64" s="35"/>
      <c r="L64" s="35"/>
      <c r="M64" s="35"/>
    </row>
    <row r="65" spans="1:14" ht="15.75" x14ac:dyDescent="0.25">
      <c r="A65" s="78"/>
      <c r="B65" s="75" t="s">
        <v>4</v>
      </c>
      <c r="C65" s="75" t="s">
        <v>5</v>
      </c>
      <c r="D65" s="75" t="s">
        <v>6</v>
      </c>
      <c r="E65" s="75" t="s">
        <v>7</v>
      </c>
      <c r="F65" s="75" t="s">
        <v>8</v>
      </c>
      <c r="G65" s="75" t="s">
        <v>9</v>
      </c>
      <c r="H65" s="75" t="s">
        <v>10</v>
      </c>
      <c r="I65" s="75" t="s">
        <v>11</v>
      </c>
      <c r="J65" s="75" t="s">
        <v>12</v>
      </c>
      <c r="K65" s="75" t="s">
        <v>13</v>
      </c>
      <c r="L65" s="75" t="s">
        <v>14</v>
      </c>
      <c r="M65" s="75" t="s">
        <v>15</v>
      </c>
    </row>
    <row r="66" spans="1:14" ht="15.75" x14ac:dyDescent="0.25">
      <c r="A66" s="78" t="s">
        <v>0</v>
      </c>
      <c r="B66" s="76">
        <f>B19</f>
        <v>34</v>
      </c>
      <c r="C66" s="76">
        <f t="shared" ref="C66:M66" si="25">C19</f>
        <v>18</v>
      </c>
      <c r="D66" s="76">
        <f t="shared" si="25"/>
        <v>27</v>
      </c>
      <c r="E66" s="76">
        <f t="shared" si="25"/>
        <v>19</v>
      </c>
      <c r="F66" s="76">
        <f t="shared" si="25"/>
        <v>19</v>
      </c>
      <c r="G66" s="76">
        <f t="shared" si="25"/>
        <v>21</v>
      </c>
      <c r="H66" s="76">
        <f t="shared" si="25"/>
        <v>25</v>
      </c>
      <c r="I66" s="76">
        <f t="shared" si="25"/>
        <v>40</v>
      </c>
      <c r="J66" s="76">
        <f t="shared" si="25"/>
        <v>35</v>
      </c>
      <c r="K66" s="76">
        <f t="shared" si="25"/>
        <v>32</v>
      </c>
      <c r="L66" s="76">
        <f t="shared" si="25"/>
        <v>31</v>
      </c>
      <c r="M66" s="76">
        <f t="shared" si="25"/>
        <v>25</v>
      </c>
    </row>
    <row r="67" spans="1:14" ht="15.75" x14ac:dyDescent="0.25">
      <c r="A67" s="78" t="s">
        <v>1</v>
      </c>
      <c r="B67" s="76">
        <f>B29</f>
        <v>31</v>
      </c>
      <c r="C67" s="76">
        <f t="shared" ref="C67:M67" si="26">C29</f>
        <v>42</v>
      </c>
      <c r="D67" s="76">
        <f t="shared" si="26"/>
        <v>29</v>
      </c>
      <c r="E67" s="76">
        <f t="shared" si="26"/>
        <v>32</v>
      </c>
      <c r="F67" s="76">
        <f t="shared" si="26"/>
        <v>41</v>
      </c>
      <c r="G67" s="76">
        <f t="shared" si="26"/>
        <v>31</v>
      </c>
      <c r="H67" s="76">
        <f t="shared" si="26"/>
        <v>58</v>
      </c>
      <c r="I67" s="76">
        <f t="shared" si="26"/>
        <v>43</v>
      </c>
      <c r="J67" s="76">
        <f t="shared" si="26"/>
        <v>30</v>
      </c>
      <c r="K67" s="76">
        <f t="shared" si="26"/>
        <v>35</v>
      </c>
      <c r="L67" s="76">
        <f t="shared" si="26"/>
        <v>37</v>
      </c>
      <c r="M67" s="76">
        <f t="shared" si="26"/>
        <v>45</v>
      </c>
    </row>
    <row r="68" spans="1:14" ht="16.5" thickBot="1" x14ac:dyDescent="0.3">
      <c r="A68" s="78" t="s">
        <v>66</v>
      </c>
      <c r="B68" s="76">
        <f>B40</f>
        <v>5</v>
      </c>
      <c r="C68" s="76">
        <f t="shared" ref="C68:M68" si="27">C40</f>
        <v>3</v>
      </c>
      <c r="D68" s="76">
        <f t="shared" si="27"/>
        <v>3</v>
      </c>
      <c r="E68" s="76">
        <f t="shared" si="27"/>
        <v>0</v>
      </c>
      <c r="F68" s="76">
        <f t="shared" si="27"/>
        <v>0</v>
      </c>
      <c r="G68" s="76">
        <f t="shared" si="27"/>
        <v>5</v>
      </c>
      <c r="H68" s="76">
        <f t="shared" si="27"/>
        <v>11</v>
      </c>
      <c r="I68" s="76">
        <f t="shared" si="27"/>
        <v>5</v>
      </c>
      <c r="J68" s="76">
        <f t="shared" si="27"/>
        <v>3</v>
      </c>
      <c r="K68" s="76">
        <f t="shared" si="27"/>
        <v>11</v>
      </c>
      <c r="L68" s="76">
        <f t="shared" si="27"/>
        <v>6</v>
      </c>
      <c r="M68" s="76">
        <f t="shared" si="27"/>
        <v>7</v>
      </c>
    </row>
    <row r="69" spans="1:14" ht="15.75" thickBot="1" x14ac:dyDescent="0.25">
      <c r="A69" s="78" t="s">
        <v>67</v>
      </c>
      <c r="B69" s="79">
        <f>SUM(B66:B68)</f>
        <v>70</v>
      </c>
      <c r="C69" s="79">
        <f t="shared" ref="C69:M69" si="28">SUM(C66:C68)</f>
        <v>63</v>
      </c>
      <c r="D69" s="79">
        <f t="shared" si="28"/>
        <v>59</v>
      </c>
      <c r="E69" s="79">
        <f t="shared" si="28"/>
        <v>51</v>
      </c>
      <c r="F69" s="79">
        <f t="shared" si="28"/>
        <v>60</v>
      </c>
      <c r="G69" s="79">
        <f t="shared" si="28"/>
        <v>57</v>
      </c>
      <c r="H69" s="79">
        <f t="shared" si="28"/>
        <v>94</v>
      </c>
      <c r="I69" s="79">
        <f t="shared" si="28"/>
        <v>88</v>
      </c>
      <c r="J69" s="79">
        <f t="shared" si="28"/>
        <v>68</v>
      </c>
      <c r="K69" s="79">
        <f t="shared" si="28"/>
        <v>78</v>
      </c>
      <c r="L69" s="79">
        <f t="shared" si="28"/>
        <v>74</v>
      </c>
      <c r="M69" s="79">
        <f t="shared" si="28"/>
        <v>77</v>
      </c>
      <c r="N69" s="108">
        <f>SUM(B69:M69)</f>
        <v>839</v>
      </c>
    </row>
    <row r="72" spans="1:14" ht="15" x14ac:dyDescent="0.2">
      <c r="A72" s="78" t="s">
        <v>89</v>
      </c>
    </row>
    <row r="73" spans="1:14" ht="16.5" thickBot="1" x14ac:dyDescent="0.3">
      <c r="A73" s="78"/>
      <c r="B73" s="75" t="s">
        <v>4</v>
      </c>
      <c r="C73" s="75" t="s">
        <v>5</v>
      </c>
      <c r="D73" s="75" t="s">
        <v>6</v>
      </c>
      <c r="E73" s="75" t="s">
        <v>7</v>
      </c>
      <c r="F73" s="75" t="s">
        <v>8</v>
      </c>
      <c r="G73" s="75" t="s">
        <v>9</v>
      </c>
      <c r="H73" s="75" t="s">
        <v>10</v>
      </c>
      <c r="I73" s="75" t="s">
        <v>11</v>
      </c>
      <c r="J73" s="75" t="s">
        <v>12</v>
      </c>
      <c r="K73" s="75" t="s">
        <v>13</v>
      </c>
      <c r="L73" s="75" t="s">
        <v>14</v>
      </c>
      <c r="M73" s="75" t="s">
        <v>15</v>
      </c>
    </row>
    <row r="74" spans="1:14" ht="16.5" thickBot="1" x14ac:dyDescent="0.3">
      <c r="A74" s="78" t="s">
        <v>0</v>
      </c>
      <c r="B74" s="112">
        <v>14.7</v>
      </c>
      <c r="C74" s="112">
        <v>18.100000000000001</v>
      </c>
      <c r="D74" s="112">
        <v>23.2</v>
      </c>
      <c r="E74" s="112">
        <v>14.4</v>
      </c>
      <c r="F74" s="112">
        <v>18.3</v>
      </c>
      <c r="G74" s="112">
        <v>18.8</v>
      </c>
      <c r="H74" s="76">
        <v>17.2</v>
      </c>
      <c r="I74" s="76">
        <v>13.5</v>
      </c>
      <c r="J74" s="76">
        <v>13.7</v>
      </c>
      <c r="K74" s="76">
        <v>20.7</v>
      </c>
      <c r="L74" s="106">
        <v>10.5</v>
      </c>
      <c r="M74" s="107">
        <v>18.600000000000001</v>
      </c>
      <c r="N74" s="111">
        <f>AVERAGE(B74:M74)</f>
        <v>16.80833333333333</v>
      </c>
    </row>
    <row r="75" spans="1:14" ht="16.5" thickBot="1" x14ac:dyDescent="0.3">
      <c r="A75" s="78" t="s">
        <v>1</v>
      </c>
      <c r="B75" s="112">
        <v>8.1999999999999993</v>
      </c>
      <c r="C75" s="112">
        <v>10.9</v>
      </c>
      <c r="D75" s="112">
        <v>8.8000000000000007</v>
      </c>
      <c r="E75" s="112">
        <v>8.8000000000000007</v>
      </c>
      <c r="F75" s="112">
        <v>8.9</v>
      </c>
      <c r="G75" s="112">
        <v>9.1</v>
      </c>
      <c r="H75" s="76">
        <v>7.1</v>
      </c>
      <c r="I75" s="76">
        <v>8.6</v>
      </c>
      <c r="J75" s="76">
        <v>5.2</v>
      </c>
      <c r="K75" s="76">
        <v>10</v>
      </c>
      <c r="L75" s="106">
        <v>6.3</v>
      </c>
      <c r="M75" s="107">
        <v>13.8</v>
      </c>
      <c r="N75" s="111">
        <f t="shared" ref="N75:N76" si="29">AVERAGE(B75:M75)</f>
        <v>8.8083333333333336</v>
      </c>
    </row>
    <row r="76" spans="1:14" ht="16.5" thickBot="1" x14ac:dyDescent="0.3">
      <c r="A76" s="78" t="s">
        <v>66</v>
      </c>
      <c r="B76" s="112">
        <v>3</v>
      </c>
      <c r="C76" s="112">
        <v>15.2</v>
      </c>
      <c r="D76" s="112">
        <v>7.3</v>
      </c>
      <c r="E76" s="112">
        <v>0</v>
      </c>
      <c r="F76" s="112">
        <v>0</v>
      </c>
      <c r="G76" s="112">
        <v>6.2</v>
      </c>
      <c r="H76" s="76">
        <v>2.5</v>
      </c>
      <c r="I76" s="76">
        <v>15.95</v>
      </c>
      <c r="J76" s="76">
        <v>7.7</v>
      </c>
      <c r="K76" s="76">
        <v>5</v>
      </c>
      <c r="L76" s="106">
        <v>4.3</v>
      </c>
      <c r="M76" s="107">
        <v>6.56</v>
      </c>
      <c r="N76" s="111">
        <f t="shared" si="29"/>
        <v>6.142500000000001</v>
      </c>
    </row>
    <row r="77" spans="1:14" ht="15" x14ac:dyDescent="0.2">
      <c r="A77" s="78" t="s">
        <v>88</v>
      </c>
      <c r="B77" s="113">
        <v>10.1</v>
      </c>
      <c r="C77" s="113">
        <v>14</v>
      </c>
      <c r="D77" s="113">
        <v>10.4</v>
      </c>
      <c r="E77" s="113">
        <v>11.6</v>
      </c>
      <c r="F77" s="113">
        <f>AVERAGE(F74:F76)</f>
        <v>9.0666666666666682</v>
      </c>
      <c r="G77" s="113">
        <f t="shared" ref="G77" si="30">AVERAGE(G74:G76)</f>
        <v>11.366666666666667</v>
      </c>
      <c r="H77" s="79">
        <v>8.9</v>
      </c>
      <c r="I77" s="79">
        <v>12.7</v>
      </c>
      <c r="J77" s="79">
        <v>8.9</v>
      </c>
      <c r="K77" s="79">
        <v>11.9</v>
      </c>
      <c r="L77" s="79">
        <v>7.03</v>
      </c>
      <c r="M77" s="79">
        <v>12.9</v>
      </c>
      <c r="N77" s="111">
        <f>AVERAGE(B77:M77)</f>
        <v>10.738611111111112</v>
      </c>
    </row>
    <row r="78" spans="1:14" x14ac:dyDescent="0.2">
      <c r="N78" s="101" t="s">
        <v>90</v>
      </c>
    </row>
  </sheetData>
  <mergeCells count="1">
    <mergeCell ref="A1:N1"/>
  </mergeCells>
  <pageMargins left="0.25" right="0.25" top="0.75" bottom="0.75" header="0.3" footer="0.3"/>
  <pageSetup scale="74" fitToHeight="0" orientation="landscape" r:id="rId1"/>
  <ignoredErrors>
    <ignoredError sqref="B3:F3 H3 B9:K9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6AFE52-EFA2-4802-BA02-0AC41D5BDCC5}">
  <sheetPr>
    <pageSetUpPr fitToPage="1"/>
  </sheetPr>
  <dimension ref="A1:P78"/>
  <sheetViews>
    <sheetView zoomScale="130" zoomScaleNormal="130" workbookViewId="0">
      <selection activeCell="N3" sqref="N3:N61"/>
    </sheetView>
  </sheetViews>
  <sheetFormatPr defaultRowHeight="12.75" x14ac:dyDescent="0.2"/>
  <cols>
    <col min="1" max="1" width="36.42578125" customWidth="1"/>
    <col min="2" max="2" width="9.28515625" customWidth="1"/>
    <col min="3" max="4" width="8.7109375" customWidth="1"/>
    <col min="5" max="5" width="8.5703125" customWidth="1"/>
    <col min="6" max="6" width="9.28515625" customWidth="1"/>
    <col min="7" max="7" width="9.140625" customWidth="1"/>
    <col min="8" max="8" width="8.7109375" customWidth="1"/>
    <col min="9" max="9" width="8.42578125" customWidth="1"/>
    <col min="10" max="10" width="9" customWidth="1"/>
    <col min="11" max="11" width="8.85546875" customWidth="1"/>
    <col min="12" max="12" width="9.28515625" customWidth="1"/>
    <col min="13" max="13" width="8.5703125" customWidth="1"/>
    <col min="14" max="14" width="11.7109375" customWidth="1"/>
  </cols>
  <sheetData>
    <row r="1" spans="1:14" ht="15.75" x14ac:dyDescent="0.25">
      <c r="A1" s="174" t="s">
        <v>86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  <c r="N1" s="174"/>
    </row>
    <row r="2" spans="1:14" ht="16.5" thickBot="1" x14ac:dyDescent="0.3">
      <c r="A2" s="114" t="s">
        <v>3</v>
      </c>
      <c r="B2" s="115" t="s">
        <v>4</v>
      </c>
      <c r="C2" s="115" t="s">
        <v>5</v>
      </c>
      <c r="D2" s="115" t="s">
        <v>6</v>
      </c>
      <c r="E2" s="115" t="s">
        <v>7</v>
      </c>
      <c r="F2" s="115" t="s">
        <v>8</v>
      </c>
      <c r="G2" s="115" t="s">
        <v>9</v>
      </c>
      <c r="H2" s="115" t="s">
        <v>10</v>
      </c>
      <c r="I2" s="115" t="s">
        <v>11</v>
      </c>
      <c r="J2" s="115" t="s">
        <v>12</v>
      </c>
      <c r="K2" s="115" t="s">
        <v>13</v>
      </c>
      <c r="L2" s="115" t="s">
        <v>14</v>
      </c>
      <c r="M2" s="115" t="s">
        <v>15</v>
      </c>
      <c r="N2" s="116" t="s">
        <v>16</v>
      </c>
    </row>
    <row r="3" spans="1:14" ht="19.5" customHeight="1" x14ac:dyDescent="0.25">
      <c r="A3" s="118" t="s">
        <v>70</v>
      </c>
      <c r="B3" s="119">
        <v>27</v>
      </c>
      <c r="C3" s="119">
        <v>19</v>
      </c>
      <c r="D3" s="119">
        <v>14</v>
      </c>
      <c r="E3" s="119">
        <v>30</v>
      </c>
      <c r="F3" s="119">
        <v>94</v>
      </c>
      <c r="G3" s="119">
        <v>54</v>
      </c>
      <c r="H3" s="119">
        <v>56</v>
      </c>
      <c r="I3" s="119">
        <v>52</v>
      </c>
      <c r="J3" s="119">
        <v>30</v>
      </c>
      <c r="K3" s="119">
        <v>33</v>
      </c>
      <c r="L3" s="119">
        <v>35</v>
      </c>
      <c r="M3" s="119">
        <v>35</v>
      </c>
      <c r="N3" s="120">
        <f t="shared" ref="N3:N16" si="0">SUM(B3:M3)</f>
        <v>479</v>
      </c>
    </row>
    <row r="4" spans="1:14" ht="19.5" customHeight="1" x14ac:dyDescent="0.25">
      <c r="A4" s="121" t="s">
        <v>69</v>
      </c>
      <c r="B4" s="76">
        <v>7</v>
      </c>
      <c r="C4" s="76">
        <v>7</v>
      </c>
      <c r="D4" s="76">
        <v>5</v>
      </c>
      <c r="E4" s="76">
        <v>15</v>
      </c>
      <c r="F4" s="76">
        <v>38</v>
      </c>
      <c r="G4" s="76">
        <v>34</v>
      </c>
      <c r="H4" s="76">
        <v>34</v>
      </c>
      <c r="I4" s="76">
        <v>24</v>
      </c>
      <c r="J4" s="76">
        <v>14</v>
      </c>
      <c r="K4" s="76">
        <v>8</v>
      </c>
      <c r="L4" s="76">
        <v>11</v>
      </c>
      <c r="M4" s="76">
        <v>6</v>
      </c>
      <c r="N4" s="122">
        <f t="shared" si="0"/>
        <v>203</v>
      </c>
    </row>
    <row r="5" spans="1:14" ht="22.5" customHeight="1" x14ac:dyDescent="0.25">
      <c r="A5" s="121" t="s">
        <v>71</v>
      </c>
      <c r="B5" s="76">
        <v>9</v>
      </c>
      <c r="C5" s="76">
        <v>12</v>
      </c>
      <c r="D5" s="76">
        <v>6</v>
      </c>
      <c r="E5" s="76">
        <v>5</v>
      </c>
      <c r="F5" s="76">
        <v>42</v>
      </c>
      <c r="G5" s="76">
        <v>7</v>
      </c>
      <c r="H5" s="76">
        <v>21</v>
      </c>
      <c r="I5" s="76">
        <v>27</v>
      </c>
      <c r="J5" s="76">
        <v>14</v>
      </c>
      <c r="K5" s="76">
        <v>24</v>
      </c>
      <c r="L5" s="76">
        <v>20</v>
      </c>
      <c r="M5" s="76">
        <v>9</v>
      </c>
      <c r="N5" s="122">
        <f t="shared" si="0"/>
        <v>196</v>
      </c>
    </row>
    <row r="6" spans="1:14" ht="22.5" customHeight="1" x14ac:dyDescent="0.25">
      <c r="A6" s="121" t="s">
        <v>76</v>
      </c>
      <c r="B6" s="83">
        <v>2</v>
      </c>
      <c r="C6" s="83">
        <v>0</v>
      </c>
      <c r="D6" s="83">
        <v>3</v>
      </c>
      <c r="E6" s="83">
        <v>0</v>
      </c>
      <c r="F6" s="83">
        <v>1</v>
      </c>
      <c r="G6" s="83">
        <v>3</v>
      </c>
      <c r="H6" s="83">
        <v>1</v>
      </c>
      <c r="I6" s="83">
        <v>1</v>
      </c>
      <c r="J6" s="83">
        <v>2</v>
      </c>
      <c r="K6" s="83">
        <v>1</v>
      </c>
      <c r="L6" s="83">
        <v>4</v>
      </c>
      <c r="M6" s="83">
        <v>2</v>
      </c>
      <c r="N6" s="123">
        <f t="shared" si="0"/>
        <v>20</v>
      </c>
    </row>
    <row r="7" spans="1:14" ht="22.5" customHeight="1" x14ac:dyDescent="0.25">
      <c r="A7" s="121" t="s">
        <v>77</v>
      </c>
      <c r="B7" s="83">
        <v>0</v>
      </c>
      <c r="C7" s="83">
        <v>0</v>
      </c>
      <c r="D7" s="83">
        <v>0</v>
      </c>
      <c r="E7" s="83">
        <v>0</v>
      </c>
      <c r="F7" s="83">
        <v>0</v>
      </c>
      <c r="G7" s="83">
        <v>0</v>
      </c>
      <c r="H7" s="83">
        <v>0</v>
      </c>
      <c r="I7" s="83">
        <v>0</v>
      </c>
      <c r="J7" s="83">
        <v>0</v>
      </c>
      <c r="K7" s="83">
        <v>0</v>
      </c>
      <c r="L7" s="83">
        <v>2</v>
      </c>
      <c r="M7" s="83">
        <v>0</v>
      </c>
      <c r="N7" s="123">
        <f>SUM(B7:M7)</f>
        <v>2</v>
      </c>
    </row>
    <row r="8" spans="1:14" ht="22.5" customHeight="1" thickBot="1" x14ac:dyDescent="0.3">
      <c r="A8" s="124" t="s">
        <v>81</v>
      </c>
      <c r="B8" s="125">
        <v>9</v>
      </c>
      <c r="C8" s="125">
        <v>0</v>
      </c>
      <c r="D8" s="125">
        <v>0</v>
      </c>
      <c r="E8" s="125">
        <v>10</v>
      </c>
      <c r="F8" s="125">
        <v>13</v>
      </c>
      <c r="G8" s="125">
        <v>10</v>
      </c>
      <c r="H8" s="125">
        <v>0</v>
      </c>
      <c r="I8" s="125">
        <v>0</v>
      </c>
      <c r="J8" s="125">
        <v>0</v>
      </c>
      <c r="K8" s="125">
        <v>0</v>
      </c>
      <c r="L8" s="125">
        <v>0</v>
      </c>
      <c r="M8" s="125">
        <v>18</v>
      </c>
      <c r="N8" s="126">
        <f>SUM(B8:M8)</f>
        <v>60</v>
      </c>
    </row>
    <row r="9" spans="1:14" ht="20.25" customHeight="1" x14ac:dyDescent="0.25">
      <c r="A9" s="127" t="s">
        <v>72</v>
      </c>
      <c r="B9" s="119">
        <v>36</v>
      </c>
      <c r="C9" s="119">
        <v>34</v>
      </c>
      <c r="D9" s="119">
        <v>43</v>
      </c>
      <c r="E9" s="119">
        <v>64</v>
      </c>
      <c r="F9" s="119">
        <v>52</v>
      </c>
      <c r="G9" s="119">
        <v>51</v>
      </c>
      <c r="H9" s="119">
        <v>35</v>
      </c>
      <c r="I9" s="119">
        <v>54</v>
      </c>
      <c r="J9" s="119">
        <v>36</v>
      </c>
      <c r="K9" s="119">
        <v>30</v>
      </c>
      <c r="L9" s="119">
        <v>39</v>
      </c>
      <c r="M9" s="119">
        <v>51</v>
      </c>
      <c r="N9" s="120">
        <f t="shared" si="0"/>
        <v>525</v>
      </c>
    </row>
    <row r="10" spans="1:14" ht="21" customHeight="1" x14ac:dyDescent="0.25">
      <c r="A10" s="121" t="s">
        <v>73</v>
      </c>
      <c r="B10" s="76">
        <v>14</v>
      </c>
      <c r="C10" s="76">
        <v>18</v>
      </c>
      <c r="D10" s="76">
        <v>18</v>
      </c>
      <c r="E10" s="76">
        <v>17</v>
      </c>
      <c r="F10" s="76">
        <v>23</v>
      </c>
      <c r="G10" s="76">
        <v>21</v>
      </c>
      <c r="H10" s="76">
        <v>20</v>
      </c>
      <c r="I10" s="76">
        <v>20</v>
      </c>
      <c r="J10" s="76">
        <v>19</v>
      </c>
      <c r="K10" s="76">
        <v>13</v>
      </c>
      <c r="L10" s="76">
        <v>18</v>
      </c>
      <c r="M10" s="76">
        <v>16</v>
      </c>
      <c r="N10" s="122">
        <f t="shared" si="0"/>
        <v>217</v>
      </c>
    </row>
    <row r="11" spans="1:14" ht="21.75" customHeight="1" x14ac:dyDescent="0.25">
      <c r="A11" s="121" t="s">
        <v>74</v>
      </c>
      <c r="B11" s="76">
        <v>16</v>
      </c>
      <c r="C11" s="76">
        <v>15</v>
      </c>
      <c r="D11" s="76">
        <v>20</v>
      </c>
      <c r="E11" s="76">
        <v>31</v>
      </c>
      <c r="F11" s="76">
        <v>20</v>
      </c>
      <c r="G11" s="76">
        <v>25</v>
      </c>
      <c r="H11" s="76">
        <v>8</v>
      </c>
      <c r="I11" s="76">
        <v>15</v>
      </c>
      <c r="J11" s="76">
        <v>9</v>
      </c>
      <c r="K11" s="76">
        <v>10</v>
      </c>
      <c r="L11" s="76">
        <v>18</v>
      </c>
      <c r="M11" s="76">
        <v>25</v>
      </c>
      <c r="N11" s="122">
        <f t="shared" si="0"/>
        <v>212</v>
      </c>
    </row>
    <row r="12" spans="1:14" ht="24" customHeight="1" x14ac:dyDescent="0.25">
      <c r="A12" s="121" t="s">
        <v>75</v>
      </c>
      <c r="B12" s="76">
        <v>1</v>
      </c>
      <c r="C12" s="76">
        <v>1</v>
      </c>
      <c r="D12" s="76">
        <v>1</v>
      </c>
      <c r="E12" s="76">
        <v>1</v>
      </c>
      <c r="F12" s="76">
        <v>2</v>
      </c>
      <c r="G12" s="76">
        <v>3</v>
      </c>
      <c r="H12" s="76">
        <v>3</v>
      </c>
      <c r="I12" s="76">
        <v>2</v>
      </c>
      <c r="J12" s="76">
        <v>2</v>
      </c>
      <c r="K12" s="76">
        <v>3</v>
      </c>
      <c r="L12" s="76">
        <v>0</v>
      </c>
      <c r="M12" s="76">
        <v>1</v>
      </c>
      <c r="N12" s="122">
        <f t="shared" si="0"/>
        <v>20</v>
      </c>
    </row>
    <row r="13" spans="1:14" ht="24" customHeight="1" x14ac:dyDescent="0.25">
      <c r="A13" s="121" t="s">
        <v>78</v>
      </c>
      <c r="B13" s="76">
        <v>8</v>
      </c>
      <c r="C13" s="76">
        <v>3</v>
      </c>
      <c r="D13" s="76">
        <v>2</v>
      </c>
      <c r="E13" s="76">
        <v>6</v>
      </c>
      <c r="F13" s="76">
        <v>3</v>
      </c>
      <c r="G13" s="76">
        <v>4</v>
      </c>
      <c r="H13" s="76">
        <v>4</v>
      </c>
      <c r="I13" s="76">
        <v>3</v>
      </c>
      <c r="J13" s="76">
        <v>4</v>
      </c>
      <c r="K13" s="76">
        <v>2</v>
      </c>
      <c r="L13" s="76">
        <v>3</v>
      </c>
      <c r="M13" s="76">
        <v>6</v>
      </c>
      <c r="N13" s="122">
        <f>SUM(B13:M13)</f>
        <v>48</v>
      </c>
    </row>
    <row r="14" spans="1:14" ht="24" customHeight="1" thickBot="1" x14ac:dyDescent="0.3">
      <c r="A14" s="124" t="s">
        <v>82</v>
      </c>
      <c r="B14" s="128">
        <v>2</v>
      </c>
      <c r="C14" s="128">
        <v>0</v>
      </c>
      <c r="D14" s="128">
        <v>2</v>
      </c>
      <c r="E14" s="128">
        <v>8</v>
      </c>
      <c r="F14" s="128">
        <v>3</v>
      </c>
      <c r="G14" s="128">
        <v>0</v>
      </c>
      <c r="H14" s="128">
        <v>0</v>
      </c>
      <c r="I14" s="128">
        <v>18</v>
      </c>
      <c r="J14" s="128">
        <v>13</v>
      </c>
      <c r="K14" s="128">
        <v>2</v>
      </c>
      <c r="L14" s="128">
        <v>0</v>
      </c>
      <c r="M14" s="128">
        <v>9</v>
      </c>
      <c r="N14" s="129">
        <f>SUM(B14:M14)</f>
        <v>57</v>
      </c>
    </row>
    <row r="15" spans="1:14" ht="22.5" customHeight="1" thickBot="1" x14ac:dyDescent="0.3">
      <c r="A15" s="131" t="s">
        <v>92</v>
      </c>
      <c r="B15" s="132">
        <v>8</v>
      </c>
      <c r="C15" s="132">
        <v>8</v>
      </c>
      <c r="D15" s="132">
        <v>5</v>
      </c>
      <c r="E15" s="132">
        <v>1</v>
      </c>
      <c r="F15" s="132">
        <v>5</v>
      </c>
      <c r="G15" s="132">
        <v>7</v>
      </c>
      <c r="H15" s="132">
        <v>4</v>
      </c>
      <c r="I15" s="132">
        <v>3</v>
      </c>
      <c r="J15" s="132">
        <v>3</v>
      </c>
      <c r="K15" s="132">
        <v>0</v>
      </c>
      <c r="L15" s="132">
        <v>3</v>
      </c>
      <c r="M15" s="132">
        <v>9</v>
      </c>
      <c r="N15" s="133">
        <f t="shared" si="0"/>
        <v>56</v>
      </c>
    </row>
    <row r="16" spans="1:14" ht="21.75" customHeight="1" x14ac:dyDescent="0.25">
      <c r="A16" s="130" t="s">
        <v>23</v>
      </c>
      <c r="B16" s="117">
        <f>SUM(B3,B9,B15)</f>
        <v>71</v>
      </c>
      <c r="C16" s="117">
        <f t="shared" ref="C16:M16" si="1">SUM(C3,C9,C15)</f>
        <v>61</v>
      </c>
      <c r="D16" s="117">
        <f t="shared" si="1"/>
        <v>62</v>
      </c>
      <c r="E16" s="117">
        <f>SUM(E3,E9,E15)</f>
        <v>95</v>
      </c>
      <c r="F16" s="117">
        <f t="shared" si="1"/>
        <v>151</v>
      </c>
      <c r="G16" s="117">
        <f t="shared" si="1"/>
        <v>112</v>
      </c>
      <c r="H16" s="117">
        <f t="shared" si="1"/>
        <v>95</v>
      </c>
      <c r="I16" s="117">
        <f t="shared" si="1"/>
        <v>109</v>
      </c>
      <c r="J16" s="117">
        <f t="shared" si="1"/>
        <v>69</v>
      </c>
      <c r="K16" s="117">
        <f t="shared" si="1"/>
        <v>63</v>
      </c>
      <c r="L16" s="117">
        <f t="shared" si="1"/>
        <v>77</v>
      </c>
      <c r="M16" s="117">
        <f t="shared" si="1"/>
        <v>95</v>
      </c>
      <c r="N16" s="69">
        <f t="shared" si="0"/>
        <v>1060</v>
      </c>
    </row>
    <row r="17" spans="1:14" ht="15.75" x14ac:dyDescent="0.25">
      <c r="A17" s="86" t="s">
        <v>17</v>
      </c>
      <c r="B17" s="89"/>
      <c r="C17" s="89" t="s">
        <v>25</v>
      </c>
      <c r="D17" s="89" t="s">
        <v>25</v>
      </c>
      <c r="E17" s="89" t="s">
        <v>25</v>
      </c>
      <c r="F17" s="89" t="s">
        <v>25</v>
      </c>
      <c r="G17" s="89" t="s">
        <v>25</v>
      </c>
      <c r="H17" s="89" t="s">
        <v>25</v>
      </c>
      <c r="I17" s="89" t="s">
        <v>25</v>
      </c>
      <c r="J17" s="89" t="s">
        <v>25</v>
      </c>
      <c r="K17" s="89" t="s">
        <v>25</v>
      </c>
      <c r="L17" s="89" t="s">
        <v>25</v>
      </c>
      <c r="M17" s="89" t="s">
        <v>25</v>
      </c>
      <c r="N17" s="52" t="s">
        <v>25</v>
      </c>
    </row>
    <row r="18" spans="1:14" ht="18.75" x14ac:dyDescent="0.3">
      <c r="A18" s="97" t="s">
        <v>40</v>
      </c>
      <c r="B18" s="98"/>
      <c r="C18" s="98"/>
      <c r="D18" s="98"/>
      <c r="E18" s="98"/>
      <c r="F18" s="98"/>
      <c r="G18" s="98"/>
      <c r="H18" s="98"/>
      <c r="I18" s="98"/>
      <c r="J18" s="98"/>
      <c r="K18" s="98"/>
      <c r="L18" s="98"/>
      <c r="M18" s="98"/>
      <c r="N18" s="95"/>
    </row>
    <row r="19" spans="1:14" ht="21.75" customHeight="1" x14ac:dyDescent="0.25">
      <c r="A19" s="82" t="s">
        <v>18</v>
      </c>
      <c r="B19" s="76">
        <v>22</v>
      </c>
      <c r="C19" s="76">
        <v>20</v>
      </c>
      <c r="D19" s="76">
        <v>23</v>
      </c>
      <c r="E19" s="76">
        <v>18</v>
      </c>
      <c r="F19" s="76">
        <v>26</v>
      </c>
      <c r="G19" s="76">
        <v>53</v>
      </c>
      <c r="H19" s="76">
        <v>28</v>
      </c>
      <c r="I19" s="76">
        <v>61</v>
      </c>
      <c r="J19" s="76">
        <v>44</v>
      </c>
      <c r="K19" s="76">
        <v>44</v>
      </c>
      <c r="L19" s="76">
        <v>44</v>
      </c>
      <c r="M19" s="76">
        <v>33</v>
      </c>
      <c r="N19" s="46">
        <f t="shared" ref="N19:N25" si="2">SUM(B19:M19)</f>
        <v>416</v>
      </c>
    </row>
    <row r="20" spans="1:14" ht="22.5" customHeight="1" x14ac:dyDescent="0.25">
      <c r="A20" s="82" t="s">
        <v>38</v>
      </c>
      <c r="B20" s="76">
        <v>2</v>
      </c>
      <c r="C20" s="76">
        <v>1</v>
      </c>
      <c r="D20" s="76">
        <v>2</v>
      </c>
      <c r="E20" s="76">
        <v>1</v>
      </c>
      <c r="F20" s="76">
        <v>1</v>
      </c>
      <c r="G20" s="76">
        <v>5</v>
      </c>
      <c r="H20" s="76">
        <v>1</v>
      </c>
      <c r="I20" s="76">
        <v>2</v>
      </c>
      <c r="J20" s="76">
        <v>2</v>
      </c>
      <c r="K20" s="76">
        <v>2</v>
      </c>
      <c r="L20" s="76">
        <v>1</v>
      </c>
      <c r="M20" s="76">
        <v>1</v>
      </c>
      <c r="N20" s="46">
        <f t="shared" si="2"/>
        <v>21</v>
      </c>
    </row>
    <row r="21" spans="1:14" ht="21.75" customHeight="1" x14ac:dyDescent="0.25">
      <c r="A21" s="82" t="s">
        <v>39</v>
      </c>
      <c r="B21" s="76">
        <v>0</v>
      </c>
      <c r="C21" s="76">
        <v>1</v>
      </c>
      <c r="D21" s="76">
        <v>0</v>
      </c>
      <c r="E21" s="76">
        <v>0</v>
      </c>
      <c r="F21" s="76">
        <v>2</v>
      </c>
      <c r="G21" s="76">
        <v>0</v>
      </c>
      <c r="H21" s="76">
        <v>0</v>
      </c>
      <c r="I21" s="76">
        <v>1</v>
      </c>
      <c r="J21" s="76">
        <v>2</v>
      </c>
      <c r="K21" s="76">
        <v>1</v>
      </c>
      <c r="L21" s="76">
        <v>0</v>
      </c>
      <c r="M21" s="76">
        <v>0</v>
      </c>
      <c r="N21" s="46">
        <f t="shared" si="2"/>
        <v>7</v>
      </c>
    </row>
    <row r="22" spans="1:14" ht="21.75" customHeight="1" x14ac:dyDescent="0.25">
      <c r="A22" s="82" t="s">
        <v>48</v>
      </c>
      <c r="B22" s="76">
        <v>0</v>
      </c>
      <c r="C22" s="76">
        <v>0</v>
      </c>
      <c r="D22" s="76">
        <v>0</v>
      </c>
      <c r="E22" s="76">
        <v>0</v>
      </c>
      <c r="F22" s="76">
        <v>7</v>
      </c>
      <c r="G22" s="76">
        <v>10</v>
      </c>
      <c r="H22" s="76">
        <v>0</v>
      </c>
      <c r="I22" s="76">
        <v>0</v>
      </c>
      <c r="J22" s="76">
        <v>0</v>
      </c>
      <c r="K22" s="76">
        <v>0</v>
      </c>
      <c r="L22" s="76">
        <v>0</v>
      </c>
      <c r="M22" s="76">
        <v>0</v>
      </c>
      <c r="N22" s="46">
        <f t="shared" si="2"/>
        <v>17</v>
      </c>
    </row>
    <row r="23" spans="1:14" ht="21" customHeight="1" x14ac:dyDescent="0.25">
      <c r="A23" s="82" t="s">
        <v>47</v>
      </c>
      <c r="B23" s="76">
        <v>2</v>
      </c>
      <c r="C23" s="76">
        <v>0</v>
      </c>
      <c r="D23" s="76">
        <v>0</v>
      </c>
      <c r="E23" s="76">
        <v>0</v>
      </c>
      <c r="F23" s="76">
        <v>3</v>
      </c>
      <c r="G23" s="76">
        <v>7</v>
      </c>
      <c r="H23" s="76">
        <v>4</v>
      </c>
      <c r="I23" s="76">
        <v>2</v>
      </c>
      <c r="J23" s="76">
        <v>0</v>
      </c>
      <c r="K23" s="76">
        <v>4</v>
      </c>
      <c r="L23" s="76">
        <v>0</v>
      </c>
      <c r="M23" s="76">
        <v>0</v>
      </c>
      <c r="N23" s="46">
        <f t="shared" si="2"/>
        <v>22</v>
      </c>
    </row>
    <row r="24" spans="1:14" ht="19.5" customHeight="1" x14ac:dyDescent="0.25">
      <c r="A24" s="82" t="s">
        <v>19</v>
      </c>
      <c r="B24" s="76">
        <v>0</v>
      </c>
      <c r="C24" s="76">
        <v>1</v>
      </c>
      <c r="D24" s="76">
        <v>0</v>
      </c>
      <c r="E24" s="76">
        <v>2</v>
      </c>
      <c r="F24" s="76">
        <v>1</v>
      </c>
      <c r="G24" s="76">
        <v>0</v>
      </c>
      <c r="H24" s="76">
        <v>0</v>
      </c>
      <c r="I24" s="76">
        <v>1</v>
      </c>
      <c r="J24" s="76">
        <v>1</v>
      </c>
      <c r="K24" s="76">
        <v>1</v>
      </c>
      <c r="L24" s="76">
        <v>3</v>
      </c>
      <c r="M24" s="76">
        <v>1</v>
      </c>
      <c r="N24" s="46">
        <f t="shared" si="2"/>
        <v>11</v>
      </c>
    </row>
    <row r="25" spans="1:14" ht="24.75" customHeight="1" x14ac:dyDescent="0.25">
      <c r="A25" s="82" t="s">
        <v>29</v>
      </c>
      <c r="B25" s="76">
        <v>0</v>
      </c>
      <c r="C25" s="76">
        <v>0</v>
      </c>
      <c r="D25" s="76">
        <v>0</v>
      </c>
      <c r="E25" s="76">
        <v>0</v>
      </c>
      <c r="F25" s="76">
        <v>0</v>
      </c>
      <c r="G25" s="76">
        <v>0</v>
      </c>
      <c r="H25" s="76">
        <v>0</v>
      </c>
      <c r="I25" s="76">
        <v>0</v>
      </c>
      <c r="J25" s="76">
        <v>0</v>
      </c>
      <c r="K25" s="76">
        <v>3</v>
      </c>
      <c r="L25" s="76">
        <v>0</v>
      </c>
      <c r="M25" s="76">
        <v>0</v>
      </c>
      <c r="N25" s="46">
        <f t="shared" si="2"/>
        <v>3</v>
      </c>
    </row>
    <row r="26" spans="1:14" ht="23.25" customHeight="1" x14ac:dyDescent="0.25">
      <c r="A26" s="88" t="s">
        <v>62</v>
      </c>
      <c r="B26" s="85">
        <f>SUM(B19:B25)</f>
        <v>26</v>
      </c>
      <c r="C26" s="85">
        <f t="shared" ref="C26:M26" si="3">SUM(C19:C25)</f>
        <v>23</v>
      </c>
      <c r="D26" s="85">
        <f t="shared" si="3"/>
        <v>25</v>
      </c>
      <c r="E26" s="85">
        <f t="shared" si="3"/>
        <v>21</v>
      </c>
      <c r="F26" s="85">
        <f t="shared" si="3"/>
        <v>40</v>
      </c>
      <c r="G26" s="85">
        <f t="shared" si="3"/>
        <v>75</v>
      </c>
      <c r="H26" s="85">
        <f t="shared" si="3"/>
        <v>33</v>
      </c>
      <c r="I26" s="85">
        <f t="shared" si="3"/>
        <v>67</v>
      </c>
      <c r="J26" s="85">
        <f t="shared" si="3"/>
        <v>49</v>
      </c>
      <c r="K26" s="85">
        <f t="shared" si="3"/>
        <v>55</v>
      </c>
      <c r="L26" s="85">
        <f t="shared" si="3"/>
        <v>48</v>
      </c>
      <c r="M26" s="85">
        <f t="shared" si="3"/>
        <v>35</v>
      </c>
      <c r="N26" s="49">
        <f>SUM(N19:N25)</f>
        <v>497</v>
      </c>
    </row>
    <row r="27" spans="1:14" ht="21" customHeight="1" x14ac:dyDescent="0.25">
      <c r="A27" s="88" t="s">
        <v>58</v>
      </c>
      <c r="B27" s="85">
        <v>38</v>
      </c>
      <c r="C27" s="85">
        <v>37</v>
      </c>
      <c r="D27" s="85">
        <v>23</v>
      </c>
      <c r="E27" s="85">
        <v>32</v>
      </c>
      <c r="F27" s="85">
        <v>92</v>
      </c>
      <c r="G27" s="85">
        <v>85</v>
      </c>
      <c r="H27" s="85">
        <v>109</v>
      </c>
      <c r="I27" s="85">
        <v>95</v>
      </c>
      <c r="J27" s="85">
        <v>72</v>
      </c>
      <c r="K27" s="85">
        <v>51</v>
      </c>
      <c r="L27" s="85">
        <v>34</v>
      </c>
      <c r="M27" s="85">
        <v>33</v>
      </c>
      <c r="N27" s="49"/>
    </row>
    <row r="28" spans="1:14" ht="18.75" x14ac:dyDescent="0.3">
      <c r="A28" s="97" t="s">
        <v>1</v>
      </c>
      <c r="B28" s="98"/>
      <c r="C28" s="98"/>
      <c r="D28" s="98"/>
      <c r="E28" s="98"/>
      <c r="F28" s="98"/>
      <c r="G28" s="98"/>
      <c r="H28" s="98"/>
      <c r="I28" s="98"/>
      <c r="J28" s="98"/>
      <c r="K28" s="98"/>
      <c r="L28" s="98"/>
      <c r="M28" s="98"/>
      <c r="N28" s="95"/>
    </row>
    <row r="29" spans="1:14" ht="18.75" customHeight="1" x14ac:dyDescent="0.25">
      <c r="A29" s="82" t="s">
        <v>18</v>
      </c>
      <c r="B29" s="76">
        <v>21</v>
      </c>
      <c r="C29" s="76">
        <v>28</v>
      </c>
      <c r="D29" s="76">
        <v>21</v>
      </c>
      <c r="E29" s="76">
        <v>32</v>
      </c>
      <c r="F29" s="76">
        <v>34</v>
      </c>
      <c r="G29" s="76">
        <v>26</v>
      </c>
      <c r="H29" s="76">
        <v>33</v>
      </c>
      <c r="I29" s="76">
        <v>24</v>
      </c>
      <c r="J29" s="76">
        <v>18</v>
      </c>
      <c r="K29" s="76">
        <v>23</v>
      </c>
      <c r="L29" s="76">
        <v>26</v>
      </c>
      <c r="M29" s="76">
        <v>27</v>
      </c>
      <c r="N29" s="46">
        <f t="shared" ref="N29:N37" si="4">SUM(B29:M29)</f>
        <v>313</v>
      </c>
    </row>
    <row r="30" spans="1:14" ht="21" customHeight="1" x14ac:dyDescent="0.25">
      <c r="A30" s="82" t="s">
        <v>30</v>
      </c>
      <c r="B30" s="76">
        <v>8</v>
      </c>
      <c r="C30" s="76">
        <v>0</v>
      </c>
      <c r="D30" s="76">
        <v>0</v>
      </c>
      <c r="E30" s="76">
        <v>0</v>
      </c>
      <c r="F30" s="76">
        <v>0</v>
      </c>
      <c r="G30" s="76">
        <v>0</v>
      </c>
      <c r="H30" s="76">
        <v>0</v>
      </c>
      <c r="I30" s="76">
        <v>0</v>
      </c>
      <c r="J30" s="76">
        <v>0</v>
      </c>
      <c r="K30" s="76">
        <v>0</v>
      </c>
      <c r="L30" s="76">
        <v>0</v>
      </c>
      <c r="M30" s="76">
        <v>0</v>
      </c>
      <c r="N30" s="46">
        <f t="shared" si="4"/>
        <v>8</v>
      </c>
    </row>
    <row r="31" spans="1:14" ht="20.25" customHeight="1" x14ac:dyDescent="0.25">
      <c r="A31" s="82" t="s">
        <v>44</v>
      </c>
      <c r="B31" s="76">
        <v>0</v>
      </c>
      <c r="C31" s="76">
        <v>1</v>
      </c>
      <c r="D31" s="76">
        <v>1</v>
      </c>
      <c r="E31" s="76">
        <v>0</v>
      </c>
      <c r="F31" s="76">
        <v>0</v>
      </c>
      <c r="G31" s="76">
        <v>0</v>
      </c>
      <c r="H31" s="76">
        <v>0</v>
      </c>
      <c r="I31" s="76">
        <v>0</v>
      </c>
      <c r="J31" s="76">
        <v>1</v>
      </c>
      <c r="K31" s="76">
        <v>3</v>
      </c>
      <c r="L31" s="76">
        <v>0</v>
      </c>
      <c r="M31" s="76">
        <v>2</v>
      </c>
      <c r="N31" s="46">
        <f t="shared" si="4"/>
        <v>8</v>
      </c>
    </row>
    <row r="32" spans="1:14" ht="20.25" customHeight="1" x14ac:dyDescent="0.25">
      <c r="A32" s="82" t="s">
        <v>45</v>
      </c>
      <c r="B32" s="76">
        <v>1</v>
      </c>
      <c r="C32" s="76">
        <v>0</v>
      </c>
      <c r="D32" s="76">
        <v>2</v>
      </c>
      <c r="E32" s="76">
        <v>2</v>
      </c>
      <c r="F32" s="76">
        <v>1</v>
      </c>
      <c r="G32" s="76">
        <v>1</v>
      </c>
      <c r="H32" s="76">
        <v>1</v>
      </c>
      <c r="I32" s="76">
        <v>2</v>
      </c>
      <c r="J32" s="76">
        <v>1</v>
      </c>
      <c r="K32" s="76">
        <v>0</v>
      </c>
      <c r="L32" s="76">
        <v>0</v>
      </c>
      <c r="M32" s="76">
        <v>1</v>
      </c>
      <c r="N32" s="46">
        <f t="shared" si="4"/>
        <v>12</v>
      </c>
    </row>
    <row r="33" spans="1:14" ht="21.75" customHeight="1" x14ac:dyDescent="0.25">
      <c r="A33" s="82" t="s">
        <v>46</v>
      </c>
      <c r="B33" s="76">
        <v>0</v>
      </c>
      <c r="C33" s="76">
        <v>0</v>
      </c>
      <c r="D33" s="76">
        <v>0</v>
      </c>
      <c r="E33" s="76">
        <v>2</v>
      </c>
      <c r="F33" s="76">
        <v>0</v>
      </c>
      <c r="G33" s="76">
        <v>0</v>
      </c>
      <c r="H33" s="76">
        <v>0</v>
      </c>
      <c r="I33" s="76">
        <v>0</v>
      </c>
      <c r="J33" s="76">
        <v>0</v>
      </c>
      <c r="K33" s="76">
        <v>0</v>
      </c>
      <c r="L33" s="76">
        <v>0</v>
      </c>
      <c r="M33" s="76">
        <v>0</v>
      </c>
      <c r="N33" s="46">
        <f t="shared" si="4"/>
        <v>2</v>
      </c>
    </row>
    <row r="34" spans="1:14" ht="19.5" customHeight="1" x14ac:dyDescent="0.25">
      <c r="A34" s="82" t="s">
        <v>47</v>
      </c>
      <c r="B34" s="76">
        <v>0</v>
      </c>
      <c r="C34" s="76">
        <v>0</v>
      </c>
      <c r="D34" s="76">
        <v>0</v>
      </c>
      <c r="E34" s="76">
        <v>0</v>
      </c>
      <c r="F34" s="76">
        <v>0</v>
      </c>
      <c r="G34" s="76">
        <v>0</v>
      </c>
      <c r="H34" s="76">
        <v>0</v>
      </c>
      <c r="I34" s="76">
        <v>0</v>
      </c>
      <c r="J34" s="76">
        <v>0</v>
      </c>
      <c r="K34" s="76">
        <v>0</v>
      </c>
      <c r="L34" s="76">
        <v>0</v>
      </c>
      <c r="M34" s="76">
        <v>0</v>
      </c>
      <c r="N34" s="46">
        <v>0</v>
      </c>
    </row>
    <row r="35" spans="1:14" ht="19.5" customHeight="1" x14ac:dyDescent="0.25">
      <c r="A35" s="82" t="s">
        <v>19</v>
      </c>
      <c r="B35" s="76">
        <v>12</v>
      </c>
      <c r="C35" s="76">
        <v>16</v>
      </c>
      <c r="D35" s="76">
        <v>15</v>
      </c>
      <c r="E35" s="76">
        <v>9</v>
      </c>
      <c r="F35" s="76">
        <v>14</v>
      </c>
      <c r="G35" s="76">
        <v>21</v>
      </c>
      <c r="H35" s="76">
        <v>17</v>
      </c>
      <c r="I35" s="76">
        <v>20</v>
      </c>
      <c r="J35" s="76">
        <v>14</v>
      </c>
      <c r="K35" s="76">
        <v>10</v>
      </c>
      <c r="L35" s="76">
        <v>16</v>
      </c>
      <c r="M35" s="76">
        <v>15</v>
      </c>
      <c r="N35" s="46">
        <f t="shared" si="4"/>
        <v>179</v>
      </c>
    </row>
    <row r="36" spans="1:14" ht="21" customHeight="1" x14ac:dyDescent="0.25">
      <c r="A36" s="82" t="s">
        <v>29</v>
      </c>
      <c r="B36" s="76">
        <v>1</v>
      </c>
      <c r="C36" s="76">
        <v>0</v>
      </c>
      <c r="D36" s="76">
        <v>3</v>
      </c>
      <c r="E36" s="76">
        <v>0</v>
      </c>
      <c r="F36" s="76">
        <v>1</v>
      </c>
      <c r="G36" s="76">
        <v>0</v>
      </c>
      <c r="H36" s="76">
        <v>0</v>
      </c>
      <c r="I36" s="76">
        <v>0</v>
      </c>
      <c r="J36" s="76">
        <v>2</v>
      </c>
      <c r="K36" s="76">
        <v>4</v>
      </c>
      <c r="L36" s="76">
        <v>0</v>
      </c>
      <c r="M36" s="76">
        <v>0</v>
      </c>
      <c r="N36" s="46">
        <f>SUM(B36:M36)</f>
        <v>11</v>
      </c>
    </row>
    <row r="37" spans="1:14" ht="22.5" customHeight="1" x14ac:dyDescent="0.25">
      <c r="A37" s="91" t="s">
        <v>68</v>
      </c>
      <c r="B37" s="85">
        <f t="shared" ref="B37:M37" si="5">SUM(B29:B36)</f>
        <v>43</v>
      </c>
      <c r="C37" s="85">
        <f t="shared" si="5"/>
        <v>45</v>
      </c>
      <c r="D37" s="85">
        <f t="shared" si="5"/>
        <v>42</v>
      </c>
      <c r="E37" s="85">
        <f t="shared" si="5"/>
        <v>45</v>
      </c>
      <c r="F37" s="85">
        <f t="shared" si="5"/>
        <v>50</v>
      </c>
      <c r="G37" s="85">
        <f t="shared" si="5"/>
        <v>48</v>
      </c>
      <c r="H37" s="85">
        <f t="shared" si="5"/>
        <v>51</v>
      </c>
      <c r="I37" s="85">
        <f t="shared" si="5"/>
        <v>46</v>
      </c>
      <c r="J37" s="85">
        <f t="shared" si="5"/>
        <v>36</v>
      </c>
      <c r="K37" s="85">
        <f t="shared" si="5"/>
        <v>40</v>
      </c>
      <c r="L37" s="85">
        <f t="shared" si="5"/>
        <v>42</v>
      </c>
      <c r="M37" s="85">
        <f t="shared" si="5"/>
        <v>45</v>
      </c>
      <c r="N37" s="49">
        <f t="shared" si="4"/>
        <v>533</v>
      </c>
    </row>
    <row r="38" spans="1:14" ht="24" customHeight="1" x14ac:dyDescent="0.25">
      <c r="A38" s="91" t="s">
        <v>59</v>
      </c>
      <c r="B38" s="85">
        <v>39</v>
      </c>
      <c r="C38" s="85">
        <v>30</v>
      </c>
      <c r="D38" s="85">
        <v>29</v>
      </c>
      <c r="E38" s="85">
        <v>38</v>
      </c>
      <c r="F38" s="85">
        <v>36</v>
      </c>
      <c r="G38" s="85">
        <v>38</v>
      </c>
      <c r="H38" s="85">
        <v>24</v>
      </c>
      <c r="I38" s="85">
        <v>29</v>
      </c>
      <c r="J38" s="85">
        <v>32</v>
      </c>
      <c r="K38" s="85">
        <v>30</v>
      </c>
      <c r="L38" s="85">
        <v>26</v>
      </c>
      <c r="M38" s="85">
        <v>31</v>
      </c>
      <c r="N38" s="49"/>
    </row>
    <row r="39" spans="1:14" ht="25.5" customHeight="1" x14ac:dyDescent="0.3">
      <c r="A39" s="99" t="s">
        <v>54</v>
      </c>
      <c r="B39" s="100"/>
      <c r="C39" s="100"/>
      <c r="D39" s="100"/>
      <c r="E39" s="100"/>
      <c r="F39" s="100"/>
      <c r="G39" s="100"/>
      <c r="H39" s="100"/>
      <c r="I39" s="100"/>
      <c r="J39" s="100"/>
      <c r="K39" s="100"/>
      <c r="L39" s="100"/>
      <c r="M39" s="100"/>
      <c r="N39" s="96"/>
    </row>
    <row r="40" spans="1:14" ht="21.75" customHeight="1" x14ac:dyDescent="0.25">
      <c r="A40" s="82" t="s">
        <v>33</v>
      </c>
      <c r="B40" s="76">
        <v>5</v>
      </c>
      <c r="C40" s="76">
        <v>3</v>
      </c>
      <c r="D40" s="76">
        <v>9</v>
      </c>
      <c r="E40" s="76">
        <v>1</v>
      </c>
      <c r="F40" s="76">
        <v>2</v>
      </c>
      <c r="G40" s="76">
        <v>11</v>
      </c>
      <c r="H40" s="76">
        <v>3</v>
      </c>
      <c r="I40" s="76">
        <v>3</v>
      </c>
      <c r="J40" s="76">
        <v>6</v>
      </c>
      <c r="K40" s="76">
        <v>0</v>
      </c>
      <c r="L40" s="76">
        <v>2</v>
      </c>
      <c r="M40" s="76">
        <v>5</v>
      </c>
      <c r="N40" s="46">
        <f t="shared" ref="N40:N49" si="6">SUM(B40:M40)</f>
        <v>50</v>
      </c>
    </row>
    <row r="41" spans="1:14" ht="23.25" customHeight="1" x14ac:dyDescent="0.25">
      <c r="A41" s="82" t="s">
        <v>28</v>
      </c>
      <c r="B41" s="76">
        <v>0</v>
      </c>
      <c r="C41" s="76">
        <v>0</v>
      </c>
      <c r="D41" s="76">
        <v>0</v>
      </c>
      <c r="E41" s="76">
        <v>0</v>
      </c>
      <c r="F41" s="76">
        <v>0</v>
      </c>
      <c r="G41" s="76">
        <v>0</v>
      </c>
      <c r="H41" s="76">
        <v>0</v>
      </c>
      <c r="I41" s="76">
        <v>0</v>
      </c>
      <c r="J41" s="76">
        <v>0</v>
      </c>
      <c r="K41" s="76">
        <v>0</v>
      </c>
      <c r="L41" s="76">
        <v>0</v>
      </c>
      <c r="M41" s="76">
        <v>0</v>
      </c>
      <c r="N41" s="46">
        <f>SUM(B41:M41)</f>
        <v>0</v>
      </c>
    </row>
    <row r="42" spans="1:14" ht="24" customHeight="1" x14ac:dyDescent="0.25">
      <c r="A42" s="82" t="s">
        <v>26</v>
      </c>
      <c r="B42" s="76">
        <v>0</v>
      </c>
      <c r="C42" s="76">
        <v>0</v>
      </c>
      <c r="D42" s="76">
        <v>0</v>
      </c>
      <c r="E42" s="76">
        <v>0</v>
      </c>
      <c r="F42" s="76">
        <v>0</v>
      </c>
      <c r="G42" s="76">
        <v>0</v>
      </c>
      <c r="H42" s="76">
        <v>0</v>
      </c>
      <c r="I42" s="76">
        <v>0</v>
      </c>
      <c r="J42" s="76">
        <v>0</v>
      </c>
      <c r="K42" s="76">
        <v>0</v>
      </c>
      <c r="L42" s="76">
        <v>0</v>
      </c>
      <c r="M42" s="76">
        <v>0</v>
      </c>
      <c r="N42" s="46">
        <f t="shared" si="6"/>
        <v>0</v>
      </c>
    </row>
    <row r="43" spans="1:14" ht="23.25" customHeight="1" x14ac:dyDescent="0.25">
      <c r="A43" s="82" t="s">
        <v>29</v>
      </c>
      <c r="B43" s="76">
        <v>0</v>
      </c>
      <c r="C43" s="76">
        <v>0</v>
      </c>
      <c r="D43" s="76">
        <v>0</v>
      </c>
      <c r="E43" s="76">
        <v>0</v>
      </c>
      <c r="F43" s="76">
        <v>0</v>
      </c>
      <c r="G43" s="76">
        <v>0</v>
      </c>
      <c r="H43" s="76">
        <v>0</v>
      </c>
      <c r="I43" s="76">
        <v>0</v>
      </c>
      <c r="J43" s="76">
        <v>0</v>
      </c>
      <c r="K43" s="76">
        <v>0</v>
      </c>
      <c r="L43" s="76">
        <v>0</v>
      </c>
      <c r="M43" s="76">
        <v>0</v>
      </c>
      <c r="N43" s="46">
        <f t="shared" si="6"/>
        <v>0</v>
      </c>
    </row>
    <row r="44" spans="1:14" ht="24" customHeight="1" x14ac:dyDescent="0.25">
      <c r="A44" s="82" t="s">
        <v>49</v>
      </c>
      <c r="B44" s="76">
        <v>0</v>
      </c>
      <c r="C44" s="76">
        <v>0</v>
      </c>
      <c r="D44" s="76">
        <v>0</v>
      </c>
      <c r="E44" s="76">
        <v>0</v>
      </c>
      <c r="F44" s="76">
        <v>0</v>
      </c>
      <c r="G44" s="76">
        <v>0</v>
      </c>
      <c r="H44" s="76">
        <v>0</v>
      </c>
      <c r="I44" s="76">
        <v>0</v>
      </c>
      <c r="J44" s="76">
        <v>0</v>
      </c>
      <c r="K44" s="76">
        <v>0</v>
      </c>
      <c r="L44" s="76">
        <v>0</v>
      </c>
      <c r="M44" s="76">
        <v>0</v>
      </c>
      <c r="N44" s="46">
        <f t="shared" si="6"/>
        <v>0</v>
      </c>
    </row>
    <row r="45" spans="1:14" ht="24" customHeight="1" x14ac:dyDescent="0.25">
      <c r="A45" s="82" t="s">
        <v>80</v>
      </c>
      <c r="B45" s="76">
        <v>0</v>
      </c>
      <c r="C45" s="76">
        <v>0</v>
      </c>
      <c r="D45" s="76">
        <v>0</v>
      </c>
      <c r="E45" s="76">
        <v>0</v>
      </c>
      <c r="F45" s="76">
        <v>0</v>
      </c>
      <c r="G45" s="76">
        <v>0</v>
      </c>
      <c r="H45" s="76">
        <v>0</v>
      </c>
      <c r="I45" s="76">
        <v>0</v>
      </c>
      <c r="J45" s="76">
        <v>0</v>
      </c>
      <c r="K45" s="76">
        <v>0</v>
      </c>
      <c r="L45" s="76">
        <v>0</v>
      </c>
      <c r="M45" s="76">
        <v>0</v>
      </c>
      <c r="N45" s="46">
        <f>SUM(B45:M45)</f>
        <v>0</v>
      </c>
    </row>
    <row r="46" spans="1:14" ht="26.25" customHeight="1" x14ac:dyDescent="0.25">
      <c r="A46" s="91" t="s">
        <v>61</v>
      </c>
      <c r="B46" s="85">
        <f t="shared" ref="B46:M46" si="7">SUM(B40:B45)</f>
        <v>5</v>
      </c>
      <c r="C46" s="85">
        <f t="shared" si="7"/>
        <v>3</v>
      </c>
      <c r="D46" s="85">
        <f t="shared" si="7"/>
        <v>9</v>
      </c>
      <c r="E46" s="85">
        <f t="shared" si="7"/>
        <v>1</v>
      </c>
      <c r="F46" s="85">
        <f t="shared" si="7"/>
        <v>2</v>
      </c>
      <c r="G46" s="85">
        <f t="shared" si="7"/>
        <v>11</v>
      </c>
      <c r="H46" s="85">
        <f t="shared" si="7"/>
        <v>3</v>
      </c>
      <c r="I46" s="85">
        <f t="shared" si="7"/>
        <v>3</v>
      </c>
      <c r="J46" s="85">
        <f t="shared" si="7"/>
        <v>6</v>
      </c>
      <c r="K46" s="85">
        <f t="shared" si="7"/>
        <v>0</v>
      </c>
      <c r="L46" s="85">
        <f t="shared" si="7"/>
        <v>2</v>
      </c>
      <c r="M46" s="85">
        <f t="shared" si="7"/>
        <v>5</v>
      </c>
      <c r="N46" s="49">
        <f t="shared" si="6"/>
        <v>50</v>
      </c>
    </row>
    <row r="47" spans="1:14" ht="28.5" customHeight="1" x14ac:dyDescent="0.25">
      <c r="A47" s="91" t="s">
        <v>60</v>
      </c>
      <c r="B47" s="85">
        <v>1</v>
      </c>
      <c r="C47" s="85">
        <v>6</v>
      </c>
      <c r="D47" s="85">
        <v>1</v>
      </c>
      <c r="E47" s="85">
        <v>1</v>
      </c>
      <c r="F47" s="85">
        <v>4</v>
      </c>
      <c r="G47" s="85">
        <v>0</v>
      </c>
      <c r="H47" s="85">
        <v>1</v>
      </c>
      <c r="I47" s="85">
        <v>3</v>
      </c>
      <c r="J47" s="85">
        <v>1</v>
      </c>
      <c r="K47" s="85">
        <v>0</v>
      </c>
      <c r="L47" s="85">
        <v>1</v>
      </c>
      <c r="M47" s="85">
        <v>5</v>
      </c>
      <c r="N47" s="49"/>
    </row>
    <row r="48" spans="1:14" ht="25.5" customHeight="1" x14ac:dyDescent="0.25">
      <c r="A48" s="93" t="s">
        <v>24</v>
      </c>
      <c r="B48" s="85">
        <f t="shared" ref="B48:M48" si="8">SUM(B26,B37,B46)</f>
        <v>74</v>
      </c>
      <c r="C48" s="85">
        <f t="shared" si="8"/>
        <v>71</v>
      </c>
      <c r="D48" s="85">
        <f t="shared" si="8"/>
        <v>76</v>
      </c>
      <c r="E48" s="85">
        <f t="shared" si="8"/>
        <v>67</v>
      </c>
      <c r="F48" s="85">
        <f t="shared" si="8"/>
        <v>92</v>
      </c>
      <c r="G48" s="85">
        <f t="shared" si="8"/>
        <v>134</v>
      </c>
      <c r="H48" s="85">
        <f t="shared" si="8"/>
        <v>87</v>
      </c>
      <c r="I48" s="85">
        <f t="shared" si="8"/>
        <v>116</v>
      </c>
      <c r="J48" s="85">
        <f t="shared" si="8"/>
        <v>91</v>
      </c>
      <c r="K48" s="85">
        <f t="shared" si="8"/>
        <v>95</v>
      </c>
      <c r="L48" s="85">
        <f t="shared" si="8"/>
        <v>92</v>
      </c>
      <c r="M48" s="85">
        <f t="shared" si="8"/>
        <v>85</v>
      </c>
      <c r="N48" s="49">
        <f t="shared" si="6"/>
        <v>1080</v>
      </c>
    </row>
    <row r="49" spans="1:14" ht="27.75" customHeight="1" x14ac:dyDescent="0.25">
      <c r="A49" s="93" t="s">
        <v>42</v>
      </c>
      <c r="B49" s="76">
        <f t="shared" ref="B49:M49" si="9">SUM(B19,B29,B40)</f>
        <v>48</v>
      </c>
      <c r="C49" s="76">
        <f t="shared" si="9"/>
        <v>51</v>
      </c>
      <c r="D49" s="76">
        <f t="shared" si="9"/>
        <v>53</v>
      </c>
      <c r="E49" s="76">
        <f t="shared" si="9"/>
        <v>51</v>
      </c>
      <c r="F49" s="76">
        <f t="shared" si="9"/>
        <v>62</v>
      </c>
      <c r="G49" s="76">
        <f t="shared" si="9"/>
        <v>90</v>
      </c>
      <c r="H49" s="76">
        <f t="shared" si="9"/>
        <v>64</v>
      </c>
      <c r="I49" s="76">
        <f t="shared" si="9"/>
        <v>88</v>
      </c>
      <c r="J49" s="76">
        <f t="shared" si="9"/>
        <v>68</v>
      </c>
      <c r="K49" s="76">
        <f t="shared" si="9"/>
        <v>67</v>
      </c>
      <c r="L49" s="76">
        <f t="shared" si="9"/>
        <v>72</v>
      </c>
      <c r="M49" s="76">
        <f t="shared" si="9"/>
        <v>65</v>
      </c>
      <c r="N49" s="49">
        <f t="shared" si="6"/>
        <v>779</v>
      </c>
    </row>
    <row r="50" spans="1:14" ht="26.25" customHeight="1" x14ac:dyDescent="0.25">
      <c r="A50" s="93" t="s">
        <v>35</v>
      </c>
      <c r="B50" s="94">
        <f t="shared" ref="B50:N50" si="10">B49/B48</f>
        <v>0.64864864864864868</v>
      </c>
      <c r="C50" s="94">
        <f t="shared" si="10"/>
        <v>0.71830985915492962</v>
      </c>
      <c r="D50" s="94">
        <f t="shared" si="10"/>
        <v>0.69736842105263153</v>
      </c>
      <c r="E50" s="94">
        <f t="shared" si="10"/>
        <v>0.76119402985074625</v>
      </c>
      <c r="F50" s="94">
        <f t="shared" si="10"/>
        <v>0.67391304347826086</v>
      </c>
      <c r="G50" s="94">
        <f t="shared" si="10"/>
        <v>0.67164179104477617</v>
      </c>
      <c r="H50" s="94">
        <f t="shared" si="10"/>
        <v>0.73563218390804597</v>
      </c>
      <c r="I50" s="94">
        <f t="shared" si="10"/>
        <v>0.75862068965517238</v>
      </c>
      <c r="J50" s="94">
        <f t="shared" si="10"/>
        <v>0.74725274725274726</v>
      </c>
      <c r="K50" s="94">
        <f t="shared" si="10"/>
        <v>0.70526315789473681</v>
      </c>
      <c r="L50" s="94">
        <f t="shared" si="10"/>
        <v>0.78260869565217395</v>
      </c>
      <c r="M50" s="94">
        <f t="shared" si="10"/>
        <v>0.76470588235294112</v>
      </c>
      <c r="N50" s="109">
        <f t="shared" si="10"/>
        <v>0.72129629629629632</v>
      </c>
    </row>
    <row r="51" spans="1:14" ht="24.75" customHeight="1" x14ac:dyDescent="0.25">
      <c r="A51" s="93" t="s">
        <v>43</v>
      </c>
      <c r="B51" s="76">
        <f t="shared" ref="B51:M51" si="11">B25+B36+B43</f>
        <v>1</v>
      </c>
      <c r="C51" s="76">
        <f t="shared" si="11"/>
        <v>0</v>
      </c>
      <c r="D51" s="76">
        <f t="shared" si="11"/>
        <v>3</v>
      </c>
      <c r="E51" s="76">
        <f t="shared" si="11"/>
        <v>0</v>
      </c>
      <c r="F51" s="76">
        <f t="shared" si="11"/>
        <v>1</v>
      </c>
      <c r="G51" s="76">
        <f t="shared" si="11"/>
        <v>0</v>
      </c>
      <c r="H51" s="76">
        <f t="shared" si="11"/>
        <v>0</v>
      </c>
      <c r="I51" s="76">
        <f t="shared" si="11"/>
        <v>0</v>
      </c>
      <c r="J51" s="76">
        <f t="shared" si="11"/>
        <v>2</v>
      </c>
      <c r="K51" s="76">
        <f t="shared" si="11"/>
        <v>7</v>
      </c>
      <c r="L51" s="76">
        <f t="shared" si="11"/>
        <v>0</v>
      </c>
      <c r="M51" s="76">
        <f t="shared" si="11"/>
        <v>0</v>
      </c>
      <c r="N51" s="49">
        <f>SUM(B51:M51)</f>
        <v>14</v>
      </c>
    </row>
    <row r="52" spans="1:14" ht="27" customHeight="1" x14ac:dyDescent="0.25">
      <c r="A52" s="93" t="s">
        <v>31</v>
      </c>
      <c r="B52" s="76">
        <f>SUM(B8,B14)</f>
        <v>11</v>
      </c>
      <c r="C52" s="76">
        <f t="shared" ref="C52:M52" si="12">SUM(C8,C14)</f>
        <v>0</v>
      </c>
      <c r="D52" s="76">
        <f t="shared" si="12"/>
        <v>2</v>
      </c>
      <c r="E52" s="76">
        <f t="shared" si="12"/>
        <v>18</v>
      </c>
      <c r="F52" s="76">
        <f t="shared" si="12"/>
        <v>16</v>
      </c>
      <c r="G52" s="76">
        <f t="shared" si="12"/>
        <v>10</v>
      </c>
      <c r="H52" s="76">
        <f t="shared" si="12"/>
        <v>0</v>
      </c>
      <c r="I52" s="76">
        <f t="shared" si="12"/>
        <v>18</v>
      </c>
      <c r="J52" s="76">
        <f t="shared" si="12"/>
        <v>13</v>
      </c>
      <c r="K52" s="76">
        <f t="shared" si="12"/>
        <v>2</v>
      </c>
      <c r="L52" s="76">
        <f t="shared" si="12"/>
        <v>0</v>
      </c>
      <c r="M52" s="76">
        <f t="shared" si="12"/>
        <v>27</v>
      </c>
      <c r="N52" s="49">
        <f>SUM(B52:M52)</f>
        <v>117</v>
      </c>
    </row>
    <row r="53" spans="1:14" ht="22.5" customHeight="1" x14ac:dyDescent="0.25">
      <c r="A53" s="93" t="s">
        <v>30</v>
      </c>
      <c r="B53" s="76">
        <f t="shared" ref="B53:M53" si="13">SUM(B22,B30)</f>
        <v>8</v>
      </c>
      <c r="C53" s="76">
        <f t="shared" si="13"/>
        <v>0</v>
      </c>
      <c r="D53" s="76">
        <f t="shared" si="13"/>
        <v>0</v>
      </c>
      <c r="E53" s="76">
        <f t="shared" si="13"/>
        <v>0</v>
      </c>
      <c r="F53" s="76">
        <f t="shared" si="13"/>
        <v>7</v>
      </c>
      <c r="G53" s="76">
        <f t="shared" si="13"/>
        <v>10</v>
      </c>
      <c r="H53" s="76">
        <f t="shared" si="13"/>
        <v>0</v>
      </c>
      <c r="I53" s="76">
        <f t="shared" si="13"/>
        <v>0</v>
      </c>
      <c r="J53" s="76">
        <f t="shared" si="13"/>
        <v>0</v>
      </c>
      <c r="K53" s="76">
        <f t="shared" si="13"/>
        <v>0</v>
      </c>
      <c r="L53" s="76">
        <f t="shared" si="13"/>
        <v>0</v>
      </c>
      <c r="M53" s="76">
        <f t="shared" si="13"/>
        <v>0</v>
      </c>
      <c r="N53" s="49">
        <f>SUM(B53:M53)</f>
        <v>25</v>
      </c>
    </row>
    <row r="54" spans="1:14" ht="24.75" customHeight="1" x14ac:dyDescent="0.25">
      <c r="A54" s="93" t="s">
        <v>34</v>
      </c>
      <c r="B54" s="76">
        <f t="shared" ref="B54:M54" si="14">B20+B21+B31+B32+B33</f>
        <v>3</v>
      </c>
      <c r="C54" s="76">
        <f t="shared" si="14"/>
        <v>3</v>
      </c>
      <c r="D54" s="76">
        <f t="shared" si="14"/>
        <v>5</v>
      </c>
      <c r="E54" s="76">
        <f t="shared" si="14"/>
        <v>5</v>
      </c>
      <c r="F54" s="76">
        <f t="shared" si="14"/>
        <v>4</v>
      </c>
      <c r="G54" s="76">
        <f t="shared" si="14"/>
        <v>6</v>
      </c>
      <c r="H54" s="76">
        <f t="shared" si="14"/>
        <v>2</v>
      </c>
      <c r="I54" s="76">
        <f t="shared" si="14"/>
        <v>5</v>
      </c>
      <c r="J54" s="76">
        <f t="shared" si="14"/>
        <v>6</v>
      </c>
      <c r="K54" s="76">
        <f t="shared" si="14"/>
        <v>6</v>
      </c>
      <c r="L54" s="76">
        <f t="shared" si="14"/>
        <v>1</v>
      </c>
      <c r="M54" s="76">
        <f t="shared" si="14"/>
        <v>4</v>
      </c>
      <c r="N54" s="49">
        <f>SUM(B54:M54)</f>
        <v>50</v>
      </c>
    </row>
    <row r="55" spans="1:14" ht="20.25" customHeight="1" x14ac:dyDescent="0.25">
      <c r="A55" s="93" t="s">
        <v>36</v>
      </c>
      <c r="B55" s="94">
        <f t="shared" ref="B55:N55" si="15">B54/B48</f>
        <v>4.0540540540540543E-2</v>
      </c>
      <c r="C55" s="94">
        <f t="shared" si="15"/>
        <v>4.2253521126760563E-2</v>
      </c>
      <c r="D55" s="94">
        <f t="shared" si="15"/>
        <v>6.5789473684210523E-2</v>
      </c>
      <c r="E55" s="94">
        <f t="shared" si="15"/>
        <v>7.4626865671641784E-2</v>
      </c>
      <c r="F55" s="94">
        <f t="shared" si="15"/>
        <v>4.3478260869565216E-2</v>
      </c>
      <c r="G55" s="94">
        <f t="shared" si="15"/>
        <v>4.4776119402985072E-2</v>
      </c>
      <c r="H55" s="94">
        <f t="shared" si="15"/>
        <v>2.2988505747126436E-2</v>
      </c>
      <c r="I55" s="94">
        <f t="shared" si="15"/>
        <v>4.3103448275862072E-2</v>
      </c>
      <c r="J55" s="94">
        <f t="shared" si="15"/>
        <v>6.5934065934065936E-2</v>
      </c>
      <c r="K55" s="94">
        <f t="shared" si="15"/>
        <v>6.3157894736842107E-2</v>
      </c>
      <c r="L55" s="94">
        <f t="shared" si="15"/>
        <v>1.0869565217391304E-2</v>
      </c>
      <c r="M55" s="94">
        <f t="shared" si="15"/>
        <v>4.7058823529411764E-2</v>
      </c>
      <c r="N55" s="56">
        <f t="shared" si="15"/>
        <v>4.6296296296296294E-2</v>
      </c>
    </row>
    <row r="56" spans="1:14" ht="21" customHeight="1" x14ac:dyDescent="0.25">
      <c r="A56" s="93" t="s">
        <v>83</v>
      </c>
      <c r="B56" s="94">
        <f t="shared" ref="B56:M56" si="16">B35/B10</f>
        <v>0.8571428571428571</v>
      </c>
      <c r="C56" s="94">
        <f t="shared" si="16"/>
        <v>0.88888888888888884</v>
      </c>
      <c r="D56" s="94">
        <f t="shared" si="16"/>
        <v>0.83333333333333337</v>
      </c>
      <c r="E56" s="94">
        <f t="shared" si="16"/>
        <v>0.52941176470588236</v>
      </c>
      <c r="F56" s="94">
        <f t="shared" si="16"/>
        <v>0.60869565217391308</v>
      </c>
      <c r="G56" s="94">
        <f t="shared" si="16"/>
        <v>1</v>
      </c>
      <c r="H56" s="94">
        <f t="shared" si="16"/>
        <v>0.85</v>
      </c>
      <c r="I56" s="94">
        <f t="shared" si="16"/>
        <v>1</v>
      </c>
      <c r="J56" s="94">
        <f t="shared" si="16"/>
        <v>0.73684210526315785</v>
      </c>
      <c r="K56" s="94">
        <f t="shared" si="16"/>
        <v>0.76923076923076927</v>
      </c>
      <c r="L56" s="94">
        <f t="shared" si="16"/>
        <v>0.88888888888888884</v>
      </c>
      <c r="M56" s="94">
        <f t="shared" si="16"/>
        <v>0.9375</v>
      </c>
      <c r="N56" s="56">
        <f>AVERAGE(B56:L56)</f>
        <v>0.81476675087524475</v>
      </c>
    </row>
    <row r="57" spans="1:14" ht="22.5" customHeight="1" x14ac:dyDescent="0.25">
      <c r="A57" s="93" t="s">
        <v>84</v>
      </c>
      <c r="B57" s="94">
        <f>B24/B4</f>
        <v>0</v>
      </c>
      <c r="C57" s="94">
        <f t="shared" ref="C57:L57" si="17">C24/C4</f>
        <v>0.14285714285714285</v>
      </c>
      <c r="D57" s="94">
        <f t="shared" si="17"/>
        <v>0</v>
      </c>
      <c r="E57" s="94">
        <f t="shared" si="17"/>
        <v>0.13333333333333333</v>
      </c>
      <c r="F57" s="94">
        <f t="shared" si="17"/>
        <v>2.6315789473684209E-2</v>
      </c>
      <c r="G57" s="94">
        <f t="shared" si="17"/>
        <v>0</v>
      </c>
      <c r="H57" s="94">
        <f t="shared" si="17"/>
        <v>0</v>
      </c>
      <c r="I57" s="94">
        <f t="shared" si="17"/>
        <v>4.1666666666666664E-2</v>
      </c>
      <c r="J57" s="94">
        <f t="shared" si="17"/>
        <v>7.1428571428571425E-2</v>
      </c>
      <c r="K57" s="94">
        <f t="shared" si="17"/>
        <v>0.125</v>
      </c>
      <c r="L57" s="94">
        <f t="shared" si="17"/>
        <v>0.27272727272727271</v>
      </c>
      <c r="M57" s="94">
        <f t="shared" ref="M57" si="18">M56/M48</f>
        <v>1.1029411764705883E-2</v>
      </c>
      <c r="N57" s="56">
        <f>AVERAGE(B57:L57)</f>
        <v>7.3938979680606476E-2</v>
      </c>
    </row>
    <row r="58" spans="1:14" ht="22.5" customHeight="1" x14ac:dyDescent="0.25">
      <c r="A58" s="93" t="s">
        <v>85</v>
      </c>
      <c r="B58" s="94">
        <f t="shared" ref="B58:M58" si="19">((B24+B35)/(B4+B10))</f>
        <v>0.5714285714285714</v>
      </c>
      <c r="C58" s="94">
        <f t="shared" si="19"/>
        <v>0.68</v>
      </c>
      <c r="D58" s="94">
        <f t="shared" si="19"/>
        <v>0.65217391304347827</v>
      </c>
      <c r="E58" s="94">
        <f t="shared" si="19"/>
        <v>0.34375</v>
      </c>
      <c r="F58" s="94">
        <f t="shared" si="19"/>
        <v>0.24590163934426229</v>
      </c>
      <c r="G58" s="94">
        <f t="shared" si="19"/>
        <v>0.38181818181818183</v>
      </c>
      <c r="H58" s="94">
        <f t="shared" si="19"/>
        <v>0.31481481481481483</v>
      </c>
      <c r="I58" s="94">
        <f t="shared" si="19"/>
        <v>0.47727272727272729</v>
      </c>
      <c r="J58" s="94">
        <f t="shared" si="19"/>
        <v>0.45454545454545453</v>
      </c>
      <c r="K58" s="94">
        <f t="shared" si="19"/>
        <v>0.52380952380952384</v>
      </c>
      <c r="L58" s="94">
        <f t="shared" si="19"/>
        <v>0.65517241379310343</v>
      </c>
      <c r="M58" s="94">
        <f t="shared" si="19"/>
        <v>0.72727272727272729</v>
      </c>
      <c r="N58" s="56">
        <f>AVERAGE(B58:L58)</f>
        <v>0.48188065817001058</v>
      </c>
    </row>
    <row r="59" spans="1:14" ht="25.5" customHeight="1" x14ac:dyDescent="0.25">
      <c r="A59" s="93" t="s">
        <v>27</v>
      </c>
      <c r="B59" s="76">
        <f t="shared" ref="B59:M59" si="20">SUM(B23,B34,B41)</f>
        <v>2</v>
      </c>
      <c r="C59" s="76">
        <f t="shared" si="20"/>
        <v>0</v>
      </c>
      <c r="D59" s="76">
        <f t="shared" si="20"/>
        <v>0</v>
      </c>
      <c r="E59" s="76">
        <f t="shared" si="20"/>
        <v>0</v>
      </c>
      <c r="F59" s="76">
        <f t="shared" si="20"/>
        <v>3</v>
      </c>
      <c r="G59" s="76">
        <f t="shared" si="20"/>
        <v>7</v>
      </c>
      <c r="H59" s="76">
        <f t="shared" si="20"/>
        <v>4</v>
      </c>
      <c r="I59" s="76">
        <f t="shared" si="20"/>
        <v>2</v>
      </c>
      <c r="J59" s="76">
        <f t="shared" si="20"/>
        <v>0</v>
      </c>
      <c r="K59" s="76">
        <f t="shared" si="20"/>
        <v>4</v>
      </c>
      <c r="L59" s="76">
        <f t="shared" si="20"/>
        <v>0</v>
      </c>
      <c r="M59" s="76">
        <f t="shared" si="20"/>
        <v>0</v>
      </c>
      <c r="N59" s="49">
        <f>SUM(B59:M59)</f>
        <v>22</v>
      </c>
    </row>
    <row r="60" spans="1:14" ht="26.25" customHeight="1" x14ac:dyDescent="0.25">
      <c r="A60" s="93" t="s">
        <v>20</v>
      </c>
      <c r="B60" s="85">
        <f>(B48)</f>
        <v>74</v>
      </c>
      <c r="C60" s="85">
        <f>SUM(B60,C48)</f>
        <v>145</v>
      </c>
      <c r="D60" s="85">
        <f>SUM(C60,D48)</f>
        <v>221</v>
      </c>
      <c r="E60" s="85">
        <f>SUM(D60,E48)</f>
        <v>288</v>
      </c>
      <c r="F60" s="85">
        <f>SUM(E60,F48)</f>
        <v>380</v>
      </c>
      <c r="G60" s="85">
        <f>SUM(F60,G48)</f>
        <v>514</v>
      </c>
      <c r="H60" s="85">
        <v>605</v>
      </c>
      <c r="I60" s="85">
        <v>731</v>
      </c>
      <c r="J60" s="85">
        <v>822</v>
      </c>
      <c r="K60" s="85">
        <v>917</v>
      </c>
      <c r="L60" s="85">
        <v>1009</v>
      </c>
      <c r="M60" s="85"/>
      <c r="N60" s="49">
        <f>SUM(B60:M60)</f>
        <v>5706</v>
      </c>
    </row>
    <row r="61" spans="1:14" ht="24" customHeight="1" x14ac:dyDescent="0.25">
      <c r="A61" s="93" t="s">
        <v>79</v>
      </c>
      <c r="B61" s="80">
        <f t="shared" ref="B61:M61" si="21">SUM(B7,B13,B45)</f>
        <v>8</v>
      </c>
      <c r="C61" s="80">
        <f t="shared" si="21"/>
        <v>3</v>
      </c>
      <c r="D61" s="80">
        <f t="shared" si="21"/>
        <v>2</v>
      </c>
      <c r="E61" s="80">
        <f t="shared" si="21"/>
        <v>6</v>
      </c>
      <c r="F61" s="80">
        <f t="shared" si="21"/>
        <v>3</v>
      </c>
      <c r="G61" s="80">
        <f t="shared" si="21"/>
        <v>4</v>
      </c>
      <c r="H61" s="80">
        <f t="shared" si="21"/>
        <v>4</v>
      </c>
      <c r="I61" s="80">
        <f t="shared" si="21"/>
        <v>3</v>
      </c>
      <c r="J61" s="80">
        <f t="shared" si="21"/>
        <v>4</v>
      </c>
      <c r="K61" s="80">
        <f t="shared" si="21"/>
        <v>2</v>
      </c>
      <c r="L61" s="80">
        <f t="shared" si="21"/>
        <v>5</v>
      </c>
      <c r="M61" s="80">
        <f t="shared" si="21"/>
        <v>6</v>
      </c>
      <c r="N61" s="49">
        <f>SUM(B61:M61)</f>
        <v>50</v>
      </c>
    </row>
    <row r="64" spans="1:14" ht="15" x14ac:dyDescent="0.2">
      <c r="A64" s="78" t="s">
        <v>87</v>
      </c>
      <c r="B64" s="35"/>
      <c r="C64" s="35"/>
      <c r="D64" s="35"/>
      <c r="E64" s="35"/>
      <c r="F64" s="35"/>
      <c r="G64" s="35"/>
      <c r="H64" s="35"/>
      <c r="I64" s="35"/>
      <c r="J64" s="35"/>
      <c r="K64" s="35"/>
      <c r="L64" s="35"/>
      <c r="M64" s="35"/>
    </row>
    <row r="65" spans="1:16" ht="15.75" x14ac:dyDescent="0.25">
      <c r="A65" s="78"/>
      <c r="B65" s="75" t="s">
        <v>4</v>
      </c>
      <c r="C65" s="75" t="s">
        <v>5</v>
      </c>
      <c r="D65" s="75" t="s">
        <v>6</v>
      </c>
      <c r="E65" s="75" t="s">
        <v>7</v>
      </c>
      <c r="F65" s="75" t="s">
        <v>8</v>
      </c>
      <c r="G65" s="75" t="s">
        <v>9</v>
      </c>
      <c r="H65" s="75" t="s">
        <v>10</v>
      </c>
      <c r="I65" s="75" t="s">
        <v>11</v>
      </c>
      <c r="J65" s="75" t="s">
        <v>12</v>
      </c>
      <c r="K65" s="75" t="s">
        <v>13</v>
      </c>
      <c r="L65" s="75" t="s">
        <v>14</v>
      </c>
      <c r="M65" s="75" t="s">
        <v>15</v>
      </c>
      <c r="P65" s="13"/>
    </row>
    <row r="66" spans="1:16" ht="15.75" x14ac:dyDescent="0.25">
      <c r="A66" s="78" t="s">
        <v>0</v>
      </c>
      <c r="B66" s="76">
        <v>22</v>
      </c>
      <c r="C66" s="76">
        <v>20</v>
      </c>
      <c r="D66" s="76">
        <v>23</v>
      </c>
      <c r="E66" s="76">
        <v>18</v>
      </c>
      <c r="F66" s="76">
        <v>26</v>
      </c>
      <c r="G66" s="76">
        <f>G19</f>
        <v>53</v>
      </c>
      <c r="H66" s="76">
        <v>28</v>
      </c>
      <c r="I66" s="76">
        <v>61</v>
      </c>
      <c r="J66" s="76">
        <v>44</v>
      </c>
      <c r="K66" s="76">
        <v>44</v>
      </c>
      <c r="L66" s="106">
        <v>44</v>
      </c>
      <c r="M66" s="106">
        <v>33</v>
      </c>
    </row>
    <row r="67" spans="1:16" ht="15.75" x14ac:dyDescent="0.25">
      <c r="A67" s="78" t="s">
        <v>1</v>
      </c>
      <c r="B67" s="76">
        <v>21</v>
      </c>
      <c r="C67" s="76">
        <v>28</v>
      </c>
      <c r="D67" s="76">
        <v>21</v>
      </c>
      <c r="E67" s="76">
        <v>32</v>
      </c>
      <c r="F67" s="76">
        <v>34</v>
      </c>
      <c r="G67" s="76">
        <f>G29</f>
        <v>26</v>
      </c>
      <c r="H67" s="76">
        <v>33</v>
      </c>
      <c r="I67" s="76">
        <v>24</v>
      </c>
      <c r="J67" s="76">
        <v>18</v>
      </c>
      <c r="K67" s="76">
        <v>23</v>
      </c>
      <c r="L67" s="106">
        <v>26</v>
      </c>
      <c r="M67" s="106">
        <v>27</v>
      </c>
    </row>
    <row r="68" spans="1:16" ht="16.5" thickBot="1" x14ac:dyDescent="0.3">
      <c r="A68" s="78" t="s">
        <v>66</v>
      </c>
      <c r="B68" s="76">
        <v>5</v>
      </c>
      <c r="C68" s="76">
        <v>3</v>
      </c>
      <c r="D68" s="76">
        <v>9</v>
      </c>
      <c r="E68" s="76">
        <v>1</v>
      </c>
      <c r="F68" s="76">
        <v>2</v>
      </c>
      <c r="G68" s="76">
        <f>G40</f>
        <v>11</v>
      </c>
      <c r="H68" s="76">
        <v>3</v>
      </c>
      <c r="I68" s="76">
        <v>3</v>
      </c>
      <c r="J68" s="76">
        <v>6</v>
      </c>
      <c r="K68" s="76">
        <v>0</v>
      </c>
      <c r="L68" s="106">
        <v>2</v>
      </c>
      <c r="M68" s="106">
        <v>5</v>
      </c>
    </row>
    <row r="69" spans="1:16" ht="15.75" thickBot="1" x14ac:dyDescent="0.25">
      <c r="A69" s="78" t="s">
        <v>67</v>
      </c>
      <c r="B69" s="79">
        <f>SUM(B66:B68)</f>
        <v>48</v>
      </c>
      <c r="C69" s="79">
        <f>SUM(C66:C68)</f>
        <v>51</v>
      </c>
      <c r="D69" s="79">
        <f>SUM(D66:D68)</f>
        <v>53</v>
      </c>
      <c r="E69" s="79">
        <v>51</v>
      </c>
      <c r="F69" s="79">
        <v>62</v>
      </c>
      <c r="G69" s="79">
        <f>SUM(G66,G67,G68)</f>
        <v>90</v>
      </c>
      <c r="H69" s="79">
        <f>SUM(H66,H67,H68)</f>
        <v>64</v>
      </c>
      <c r="I69" s="79">
        <v>88</v>
      </c>
      <c r="J69" s="79">
        <f>SUM(J66,J67,J68)</f>
        <v>68</v>
      </c>
      <c r="K69" s="79">
        <v>67</v>
      </c>
      <c r="L69" s="79">
        <v>72</v>
      </c>
      <c r="M69" s="102">
        <v>65</v>
      </c>
      <c r="N69" s="108">
        <f>SUM(B69:M69)</f>
        <v>779</v>
      </c>
    </row>
    <row r="72" spans="1:16" ht="15" x14ac:dyDescent="0.2">
      <c r="A72" s="78" t="s">
        <v>89</v>
      </c>
    </row>
    <row r="73" spans="1:16" ht="16.5" thickBot="1" x14ac:dyDescent="0.3">
      <c r="A73" s="78"/>
      <c r="B73" s="75" t="s">
        <v>4</v>
      </c>
      <c r="C73" s="75" t="s">
        <v>5</v>
      </c>
      <c r="D73" s="75" t="s">
        <v>6</v>
      </c>
      <c r="E73" s="75" t="s">
        <v>7</v>
      </c>
      <c r="F73" s="75" t="s">
        <v>8</v>
      </c>
      <c r="G73" s="75" t="s">
        <v>9</v>
      </c>
      <c r="H73" s="75" t="s">
        <v>10</v>
      </c>
      <c r="I73" s="75" t="s">
        <v>11</v>
      </c>
      <c r="J73" s="75" t="s">
        <v>12</v>
      </c>
      <c r="K73" s="75" t="s">
        <v>13</v>
      </c>
      <c r="L73" s="75" t="s">
        <v>14</v>
      </c>
      <c r="M73" s="75" t="s">
        <v>15</v>
      </c>
    </row>
    <row r="74" spans="1:16" ht="15.75" x14ac:dyDescent="0.25">
      <c r="A74" s="78" t="s">
        <v>0</v>
      </c>
      <c r="B74" s="76">
        <v>37.1</v>
      </c>
      <c r="C74" s="76">
        <v>40.6</v>
      </c>
      <c r="D74" s="76">
        <v>31.4</v>
      </c>
      <c r="E74" s="76">
        <v>36.799999999999997</v>
      </c>
      <c r="F74" s="76">
        <v>44.8</v>
      </c>
      <c r="G74" s="76">
        <v>54.9</v>
      </c>
      <c r="H74" s="76">
        <v>46.3</v>
      </c>
      <c r="I74" s="76">
        <v>41.5</v>
      </c>
      <c r="J74" s="76">
        <v>25.6</v>
      </c>
      <c r="K74" s="76">
        <v>13.2</v>
      </c>
      <c r="L74" s="106">
        <v>16</v>
      </c>
      <c r="M74" s="107">
        <v>12.6</v>
      </c>
      <c r="N74" s="103">
        <v>40.200000000000003</v>
      </c>
    </row>
    <row r="75" spans="1:16" ht="15.75" x14ac:dyDescent="0.25">
      <c r="A75" s="78" t="s">
        <v>1</v>
      </c>
      <c r="B75" s="76">
        <v>26.6</v>
      </c>
      <c r="C75" s="76">
        <v>9.6</v>
      </c>
      <c r="D75" s="76">
        <v>21.4</v>
      </c>
      <c r="E75" s="76">
        <v>18.5</v>
      </c>
      <c r="F75" s="76">
        <v>29.3</v>
      </c>
      <c r="G75" s="76">
        <v>13.9</v>
      </c>
      <c r="H75" s="76">
        <v>11.3</v>
      </c>
      <c r="I75" s="76">
        <v>19.5</v>
      </c>
      <c r="J75" s="76">
        <v>16</v>
      </c>
      <c r="K75" s="76">
        <v>10.8</v>
      </c>
      <c r="L75" s="106">
        <v>6</v>
      </c>
      <c r="M75" s="107">
        <v>8.8000000000000007</v>
      </c>
      <c r="N75" s="104">
        <v>18.5</v>
      </c>
    </row>
    <row r="76" spans="1:16" ht="15.75" x14ac:dyDescent="0.25">
      <c r="A76" s="78" t="s">
        <v>66</v>
      </c>
      <c r="B76" s="76">
        <v>8.0299999999999994</v>
      </c>
      <c r="C76" s="76">
        <v>13.05</v>
      </c>
      <c r="D76" s="76">
        <v>6.75</v>
      </c>
      <c r="E76" s="76">
        <v>6</v>
      </c>
      <c r="F76" s="76">
        <v>14.3</v>
      </c>
      <c r="G76" s="76">
        <v>3.2</v>
      </c>
      <c r="H76" s="76">
        <v>13</v>
      </c>
      <c r="I76" s="76">
        <v>36.9</v>
      </c>
      <c r="J76" s="76">
        <v>11.4</v>
      </c>
      <c r="K76" s="76">
        <v>0</v>
      </c>
      <c r="L76" s="106">
        <v>3.3</v>
      </c>
      <c r="M76" s="107">
        <v>3.85</v>
      </c>
      <c r="N76" s="104">
        <v>7.31</v>
      </c>
    </row>
    <row r="77" spans="1:16" ht="15.75" thickBot="1" x14ac:dyDescent="0.25">
      <c r="A77" s="78" t="s">
        <v>88</v>
      </c>
      <c r="B77" s="79">
        <v>28.7</v>
      </c>
      <c r="C77" s="79">
        <v>19.5</v>
      </c>
      <c r="D77" s="79">
        <v>22.7</v>
      </c>
      <c r="E77" s="79">
        <v>24.9</v>
      </c>
      <c r="F77" s="79">
        <v>38.6</v>
      </c>
      <c r="G77" s="79">
        <v>33.6</v>
      </c>
      <c r="H77" s="79">
        <v>31.3</v>
      </c>
      <c r="I77" s="79">
        <v>30.4</v>
      </c>
      <c r="J77" s="79">
        <v>19.600000000000001</v>
      </c>
      <c r="K77" s="79">
        <v>12.1</v>
      </c>
      <c r="L77" s="79">
        <v>8.43</v>
      </c>
      <c r="M77" s="102">
        <v>8.3000000000000007</v>
      </c>
      <c r="N77" s="105">
        <f>AVERAGE(N74:N76)</f>
        <v>22.003333333333334</v>
      </c>
    </row>
    <row r="78" spans="1:16" x14ac:dyDescent="0.2">
      <c r="N78" s="101" t="s">
        <v>90</v>
      </c>
    </row>
  </sheetData>
  <mergeCells count="1">
    <mergeCell ref="A1:N1"/>
  </mergeCells>
  <pageMargins left="0.7" right="0.7" top="0.75" bottom="0.75" header="0.3" footer="0.3"/>
  <pageSetup scale="80" fitToHeight="0" orientation="landscape" r:id="rId1"/>
  <ignoredErrors>
    <ignoredError sqref="E56" evalError="1"/>
    <ignoredError sqref="N50" 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CF3295-E93B-4A9E-9030-D07CC5FC5ABF}">
  <sheetPr>
    <pageSetUpPr fitToPage="1"/>
  </sheetPr>
  <dimension ref="A1:N69"/>
  <sheetViews>
    <sheetView topLeftCell="A53" zoomScale="130" zoomScaleNormal="130" workbookViewId="0">
      <selection activeCell="N54" sqref="N54:N56"/>
    </sheetView>
  </sheetViews>
  <sheetFormatPr defaultColWidth="5.5703125" defaultRowHeight="12.75" x14ac:dyDescent="0.2"/>
  <cols>
    <col min="1" max="1" width="30.85546875" bestFit="1" customWidth="1"/>
    <col min="2" max="2" width="8.140625" customWidth="1"/>
    <col min="3" max="3" width="8" customWidth="1"/>
    <col min="4" max="4" width="8.85546875" customWidth="1"/>
    <col min="5" max="5" width="8.42578125" customWidth="1"/>
    <col min="6" max="6" width="8" customWidth="1"/>
    <col min="7" max="7" width="9.42578125" customWidth="1"/>
    <col min="8" max="8" width="7.28515625" customWidth="1"/>
    <col min="9" max="9" width="8.28515625" customWidth="1"/>
    <col min="10" max="10" width="9.42578125" customWidth="1"/>
    <col min="11" max="11" width="8.140625" customWidth="1"/>
    <col min="12" max="12" width="9.28515625" customWidth="1"/>
    <col min="13" max="13" width="9.42578125" customWidth="1"/>
    <col min="14" max="14" width="11" customWidth="1"/>
  </cols>
  <sheetData>
    <row r="1" spans="1:14" ht="15.75" x14ac:dyDescent="0.25">
      <c r="A1" s="174" t="s">
        <v>57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  <c r="N1" s="174"/>
    </row>
    <row r="2" spans="1:14" ht="15.75" x14ac:dyDescent="0.25">
      <c r="A2" s="86" t="s">
        <v>3</v>
      </c>
      <c r="B2" s="75" t="s">
        <v>4</v>
      </c>
      <c r="C2" s="75" t="s">
        <v>5</v>
      </c>
      <c r="D2" s="75" t="s">
        <v>6</v>
      </c>
      <c r="E2" s="75" t="s">
        <v>7</v>
      </c>
      <c r="F2" s="75" t="s">
        <v>8</v>
      </c>
      <c r="G2" s="75" t="s">
        <v>9</v>
      </c>
      <c r="H2" s="75" t="s">
        <v>10</v>
      </c>
      <c r="I2" s="75" t="s">
        <v>11</v>
      </c>
      <c r="J2" s="75" t="s">
        <v>12</v>
      </c>
      <c r="K2" s="75" t="s">
        <v>13</v>
      </c>
      <c r="L2" s="75" t="s">
        <v>14</v>
      </c>
      <c r="M2" s="75" t="s">
        <v>15</v>
      </c>
      <c r="N2" s="52" t="s">
        <v>16</v>
      </c>
    </row>
    <row r="3" spans="1:14" ht="15.75" x14ac:dyDescent="0.25">
      <c r="A3" s="87" t="s">
        <v>70</v>
      </c>
      <c r="B3" s="85">
        <v>16</v>
      </c>
      <c r="C3" s="85">
        <v>5</v>
      </c>
      <c r="D3" s="85">
        <v>35</v>
      </c>
      <c r="E3" s="85">
        <v>23</v>
      </c>
      <c r="F3" s="85">
        <v>65</v>
      </c>
      <c r="G3" s="85">
        <v>42</v>
      </c>
      <c r="H3" s="85">
        <v>39</v>
      </c>
      <c r="I3" s="85">
        <v>40</v>
      </c>
      <c r="J3" s="85">
        <v>57</v>
      </c>
      <c r="K3" s="85">
        <v>46</v>
      </c>
      <c r="L3" s="85">
        <v>27</v>
      </c>
      <c r="M3" s="85">
        <v>35</v>
      </c>
      <c r="N3" s="49">
        <f t="shared" ref="N3:N12" si="0">SUM(B3:M3)</f>
        <v>430</v>
      </c>
    </row>
    <row r="4" spans="1:14" ht="15.75" x14ac:dyDescent="0.25">
      <c r="A4" s="82" t="s">
        <v>69</v>
      </c>
      <c r="B4" s="76">
        <v>8</v>
      </c>
      <c r="C4" s="76">
        <v>2</v>
      </c>
      <c r="D4" s="76">
        <v>18</v>
      </c>
      <c r="E4" s="76">
        <v>8</v>
      </c>
      <c r="F4" s="76">
        <v>17</v>
      </c>
      <c r="G4" s="76">
        <v>20</v>
      </c>
      <c r="H4" s="76">
        <v>28</v>
      </c>
      <c r="I4" s="76">
        <v>19</v>
      </c>
      <c r="J4" s="76">
        <v>7</v>
      </c>
      <c r="K4" s="76">
        <v>21</v>
      </c>
      <c r="L4" s="76">
        <v>7</v>
      </c>
      <c r="M4" s="76">
        <v>11</v>
      </c>
      <c r="N4" s="46">
        <f t="shared" si="0"/>
        <v>166</v>
      </c>
    </row>
    <row r="5" spans="1:14" ht="15.75" x14ac:dyDescent="0.25">
      <c r="A5" s="82" t="s">
        <v>71</v>
      </c>
      <c r="B5" s="76">
        <v>8</v>
      </c>
      <c r="C5" s="76">
        <v>0</v>
      </c>
      <c r="D5" s="76">
        <v>14</v>
      </c>
      <c r="E5" s="76">
        <v>12</v>
      </c>
      <c r="F5" s="76">
        <v>48</v>
      </c>
      <c r="G5" s="76">
        <v>20</v>
      </c>
      <c r="H5" s="76">
        <v>11</v>
      </c>
      <c r="I5" s="76">
        <v>20</v>
      </c>
      <c r="J5" s="76">
        <v>47</v>
      </c>
      <c r="K5" s="76">
        <v>18</v>
      </c>
      <c r="L5" s="76">
        <v>17</v>
      </c>
      <c r="M5" s="76">
        <v>20</v>
      </c>
      <c r="N5" s="46">
        <f t="shared" si="0"/>
        <v>235</v>
      </c>
    </row>
    <row r="6" spans="1:14" s="81" customFormat="1" ht="15.75" x14ac:dyDescent="0.25">
      <c r="A6" s="82" t="s">
        <v>76</v>
      </c>
      <c r="B6" s="83">
        <v>0</v>
      </c>
      <c r="C6" s="83">
        <v>3</v>
      </c>
      <c r="D6" s="83">
        <v>3</v>
      </c>
      <c r="E6" s="83">
        <v>3</v>
      </c>
      <c r="F6" s="83">
        <v>0</v>
      </c>
      <c r="G6" s="83">
        <v>2</v>
      </c>
      <c r="H6" s="83">
        <v>0</v>
      </c>
      <c r="I6" s="83">
        <v>1</v>
      </c>
      <c r="J6" s="83">
        <v>3</v>
      </c>
      <c r="K6" s="83">
        <v>7</v>
      </c>
      <c r="L6" s="83">
        <v>3</v>
      </c>
      <c r="M6" s="83">
        <v>4</v>
      </c>
      <c r="N6" s="84">
        <f t="shared" si="0"/>
        <v>29</v>
      </c>
    </row>
    <row r="7" spans="1:14" ht="15.75" x14ac:dyDescent="0.25">
      <c r="A7" s="82" t="s">
        <v>72</v>
      </c>
      <c r="B7" s="85">
        <v>53</v>
      </c>
      <c r="C7" s="85">
        <v>34</v>
      </c>
      <c r="D7" s="85">
        <v>39</v>
      </c>
      <c r="E7" s="85">
        <v>37</v>
      </c>
      <c r="F7" s="85">
        <v>46</v>
      </c>
      <c r="G7" s="85">
        <v>54</v>
      </c>
      <c r="H7" s="85">
        <v>28</v>
      </c>
      <c r="I7" s="85">
        <v>45</v>
      </c>
      <c r="J7" s="85">
        <v>38</v>
      </c>
      <c r="K7" s="85">
        <v>33</v>
      </c>
      <c r="L7" s="85">
        <v>30</v>
      </c>
      <c r="M7" s="85">
        <v>36</v>
      </c>
      <c r="N7" s="49">
        <f t="shared" si="0"/>
        <v>473</v>
      </c>
    </row>
    <row r="8" spans="1:14" ht="15.75" x14ac:dyDescent="0.25">
      <c r="A8" s="82" t="s">
        <v>73</v>
      </c>
      <c r="B8" s="76">
        <v>17</v>
      </c>
      <c r="C8" s="76">
        <v>22</v>
      </c>
      <c r="D8" s="76">
        <v>14</v>
      </c>
      <c r="E8" s="76">
        <v>20</v>
      </c>
      <c r="F8" s="76">
        <v>22</v>
      </c>
      <c r="G8" s="76">
        <v>25</v>
      </c>
      <c r="H8" s="76">
        <v>26</v>
      </c>
      <c r="I8" s="76">
        <v>22</v>
      </c>
      <c r="J8" s="76">
        <v>26</v>
      </c>
      <c r="K8" s="76">
        <v>20</v>
      </c>
      <c r="L8" s="76">
        <v>11</v>
      </c>
      <c r="M8" s="76">
        <v>17</v>
      </c>
      <c r="N8" s="46">
        <f t="shared" si="0"/>
        <v>242</v>
      </c>
    </row>
    <row r="9" spans="1:14" ht="15.75" x14ac:dyDescent="0.25">
      <c r="A9" s="82" t="s">
        <v>74</v>
      </c>
      <c r="B9" s="76">
        <v>30</v>
      </c>
      <c r="C9" s="76">
        <v>9</v>
      </c>
      <c r="D9" s="76">
        <v>21</v>
      </c>
      <c r="E9" s="76">
        <v>14</v>
      </c>
      <c r="F9" s="76">
        <v>20</v>
      </c>
      <c r="G9" s="76">
        <v>25</v>
      </c>
      <c r="H9" s="76">
        <v>11</v>
      </c>
      <c r="I9" s="76">
        <v>21</v>
      </c>
      <c r="J9" s="76">
        <v>6</v>
      </c>
      <c r="K9" s="76">
        <v>13</v>
      </c>
      <c r="L9" s="76">
        <v>15</v>
      </c>
      <c r="M9" s="76">
        <v>13</v>
      </c>
      <c r="N9" s="46">
        <f t="shared" si="0"/>
        <v>198</v>
      </c>
    </row>
    <row r="10" spans="1:14" ht="15.75" x14ac:dyDescent="0.25">
      <c r="A10" s="82" t="s">
        <v>75</v>
      </c>
      <c r="B10" s="76">
        <v>4</v>
      </c>
      <c r="C10" s="76">
        <v>1</v>
      </c>
      <c r="D10" s="76">
        <v>4</v>
      </c>
      <c r="E10" s="76">
        <v>2</v>
      </c>
      <c r="F10" s="76">
        <v>4</v>
      </c>
      <c r="G10" s="76">
        <v>4</v>
      </c>
      <c r="H10" s="76">
        <v>4</v>
      </c>
      <c r="I10" s="76">
        <v>2</v>
      </c>
      <c r="J10" s="76">
        <v>6</v>
      </c>
      <c r="K10" s="76">
        <v>0</v>
      </c>
      <c r="L10" s="76">
        <v>1</v>
      </c>
      <c r="M10" s="76">
        <v>1</v>
      </c>
      <c r="N10" s="46">
        <f t="shared" si="0"/>
        <v>33</v>
      </c>
    </row>
    <row r="11" spans="1:14" ht="15.75" x14ac:dyDescent="0.25">
      <c r="A11" s="87" t="s">
        <v>54</v>
      </c>
      <c r="B11" s="85">
        <v>7</v>
      </c>
      <c r="C11" s="85">
        <v>2</v>
      </c>
      <c r="D11" s="85">
        <v>6</v>
      </c>
      <c r="E11" s="85">
        <v>1</v>
      </c>
      <c r="F11" s="85">
        <v>6</v>
      </c>
      <c r="G11" s="85">
        <v>1</v>
      </c>
      <c r="H11" s="85">
        <v>8</v>
      </c>
      <c r="I11" s="85">
        <v>10</v>
      </c>
      <c r="J11" s="85">
        <v>11</v>
      </c>
      <c r="K11" s="85">
        <v>8</v>
      </c>
      <c r="L11" s="85">
        <v>10</v>
      </c>
      <c r="M11" s="85">
        <v>5</v>
      </c>
      <c r="N11" s="49">
        <f t="shared" si="0"/>
        <v>75</v>
      </c>
    </row>
    <row r="12" spans="1:14" ht="16.5" customHeight="1" x14ac:dyDescent="0.25">
      <c r="A12" s="88" t="s">
        <v>23</v>
      </c>
      <c r="B12" s="85">
        <f>SUM(B3,B7,B11)</f>
        <v>76</v>
      </c>
      <c r="C12" s="85">
        <f t="shared" ref="C12:M12" si="1">SUM(C3,C7,C11)</f>
        <v>41</v>
      </c>
      <c r="D12" s="85">
        <f t="shared" si="1"/>
        <v>80</v>
      </c>
      <c r="E12" s="85">
        <f t="shared" si="1"/>
        <v>61</v>
      </c>
      <c r="F12" s="85">
        <f t="shared" si="1"/>
        <v>117</v>
      </c>
      <c r="G12" s="85">
        <f t="shared" si="1"/>
        <v>97</v>
      </c>
      <c r="H12" s="85">
        <f t="shared" si="1"/>
        <v>75</v>
      </c>
      <c r="I12" s="85">
        <f t="shared" si="1"/>
        <v>95</v>
      </c>
      <c r="J12" s="85">
        <f t="shared" si="1"/>
        <v>106</v>
      </c>
      <c r="K12" s="85">
        <f t="shared" si="1"/>
        <v>87</v>
      </c>
      <c r="L12" s="85">
        <f t="shared" si="1"/>
        <v>67</v>
      </c>
      <c r="M12" s="85">
        <f t="shared" si="1"/>
        <v>76</v>
      </c>
      <c r="N12" s="49">
        <f t="shared" si="0"/>
        <v>978</v>
      </c>
    </row>
    <row r="13" spans="1:14" ht="17.25" customHeight="1" x14ac:dyDescent="0.25">
      <c r="A13" s="86" t="s">
        <v>17</v>
      </c>
      <c r="B13" s="89"/>
      <c r="C13" s="89" t="s">
        <v>25</v>
      </c>
      <c r="D13" s="89" t="s">
        <v>25</v>
      </c>
      <c r="E13" s="89" t="s">
        <v>25</v>
      </c>
      <c r="F13" s="89" t="s">
        <v>25</v>
      </c>
      <c r="G13" s="89" t="s">
        <v>25</v>
      </c>
      <c r="H13" s="89" t="s">
        <v>25</v>
      </c>
      <c r="I13" s="89" t="s">
        <v>25</v>
      </c>
      <c r="J13" s="89" t="s">
        <v>25</v>
      </c>
      <c r="K13" s="89" t="s">
        <v>25</v>
      </c>
      <c r="L13" s="89" t="s">
        <v>25</v>
      </c>
      <c r="M13" s="89" t="s">
        <v>25</v>
      </c>
      <c r="N13" s="52" t="s">
        <v>25</v>
      </c>
    </row>
    <row r="14" spans="1:14" ht="15" customHeight="1" x14ac:dyDescent="0.3">
      <c r="A14" s="90" t="s">
        <v>40</v>
      </c>
      <c r="B14" s="76"/>
      <c r="C14" s="76"/>
      <c r="D14" s="76"/>
      <c r="E14" s="76"/>
      <c r="F14" s="76"/>
      <c r="G14" s="76"/>
      <c r="H14" s="76"/>
      <c r="I14" s="76"/>
      <c r="J14" s="76"/>
      <c r="K14" s="76"/>
      <c r="L14" s="76"/>
      <c r="M14" s="76"/>
      <c r="N14" s="46"/>
    </row>
    <row r="15" spans="1:14" ht="15.75" x14ac:dyDescent="0.25">
      <c r="A15" s="82" t="s">
        <v>18</v>
      </c>
      <c r="B15" s="76">
        <v>60</v>
      </c>
      <c r="C15" s="76">
        <v>23</v>
      </c>
      <c r="D15" s="76">
        <v>33</v>
      </c>
      <c r="E15" s="76">
        <v>22</v>
      </c>
      <c r="F15" s="76">
        <v>18</v>
      </c>
      <c r="G15" s="76">
        <v>22</v>
      </c>
      <c r="H15" s="76">
        <v>57</v>
      </c>
      <c r="I15" s="76">
        <v>35</v>
      </c>
      <c r="J15" s="76">
        <v>24</v>
      </c>
      <c r="K15" s="76">
        <v>40</v>
      </c>
      <c r="L15" s="76">
        <v>46</v>
      </c>
      <c r="M15" s="76">
        <v>45</v>
      </c>
      <c r="N15" s="46">
        <f t="shared" ref="N15:N21" si="2">SUM(B15:M15)</f>
        <v>425</v>
      </c>
    </row>
    <row r="16" spans="1:14" ht="18" customHeight="1" x14ac:dyDescent="0.25">
      <c r="A16" s="82" t="s">
        <v>38</v>
      </c>
      <c r="B16" s="76">
        <v>7</v>
      </c>
      <c r="C16" s="76">
        <v>1</v>
      </c>
      <c r="D16" s="76">
        <v>1</v>
      </c>
      <c r="E16" s="76">
        <v>0</v>
      </c>
      <c r="F16" s="76">
        <v>0</v>
      </c>
      <c r="G16" s="76">
        <v>1</v>
      </c>
      <c r="H16" s="76">
        <v>0</v>
      </c>
      <c r="I16" s="76">
        <v>0</v>
      </c>
      <c r="J16" s="76">
        <v>0</v>
      </c>
      <c r="K16" s="76">
        <v>0</v>
      </c>
      <c r="L16" s="76">
        <v>3</v>
      </c>
      <c r="M16" s="76">
        <v>4</v>
      </c>
      <c r="N16" s="46">
        <f t="shared" si="2"/>
        <v>17</v>
      </c>
    </row>
    <row r="17" spans="1:14" ht="16.5" customHeight="1" x14ac:dyDescent="0.25">
      <c r="A17" s="82" t="s">
        <v>39</v>
      </c>
      <c r="B17" s="76">
        <v>0</v>
      </c>
      <c r="C17" s="76">
        <v>0</v>
      </c>
      <c r="D17" s="76">
        <v>1</v>
      </c>
      <c r="E17" s="76">
        <v>2</v>
      </c>
      <c r="F17" s="76">
        <v>0</v>
      </c>
      <c r="G17" s="76">
        <v>2</v>
      </c>
      <c r="H17" s="76">
        <v>0</v>
      </c>
      <c r="I17" s="76">
        <v>1</v>
      </c>
      <c r="J17" s="76">
        <v>0</v>
      </c>
      <c r="K17" s="76">
        <v>0</v>
      </c>
      <c r="L17" s="76">
        <v>0</v>
      </c>
      <c r="M17" s="76">
        <v>2</v>
      </c>
      <c r="N17" s="46">
        <f t="shared" si="2"/>
        <v>8</v>
      </c>
    </row>
    <row r="18" spans="1:14" ht="16.5" customHeight="1" x14ac:dyDescent="0.25">
      <c r="A18" s="82" t="s">
        <v>48</v>
      </c>
      <c r="B18" s="76">
        <v>6</v>
      </c>
      <c r="C18" s="76">
        <v>0</v>
      </c>
      <c r="D18" s="76">
        <v>0</v>
      </c>
      <c r="E18" s="76">
        <v>0</v>
      </c>
      <c r="F18" s="76">
        <v>0</v>
      </c>
      <c r="G18" s="76">
        <v>0</v>
      </c>
      <c r="H18" s="76">
        <v>0</v>
      </c>
      <c r="I18" s="76">
        <v>0</v>
      </c>
      <c r="J18" s="76">
        <v>0</v>
      </c>
      <c r="K18" s="76">
        <v>0</v>
      </c>
      <c r="L18" s="76">
        <v>0</v>
      </c>
      <c r="M18" s="76">
        <v>0</v>
      </c>
      <c r="N18" s="46">
        <f t="shared" si="2"/>
        <v>6</v>
      </c>
    </row>
    <row r="19" spans="1:14" ht="16.5" customHeight="1" x14ac:dyDescent="0.25">
      <c r="A19" s="82" t="s">
        <v>47</v>
      </c>
      <c r="B19" s="76">
        <v>0</v>
      </c>
      <c r="C19" s="76">
        <v>0</v>
      </c>
      <c r="D19" s="76">
        <v>0</v>
      </c>
      <c r="E19" s="76">
        <v>0</v>
      </c>
      <c r="F19" s="76">
        <v>1</v>
      </c>
      <c r="G19" s="76">
        <v>6</v>
      </c>
      <c r="H19" s="76">
        <v>3</v>
      </c>
      <c r="I19" s="76">
        <v>1</v>
      </c>
      <c r="J19" s="76">
        <v>1</v>
      </c>
      <c r="K19" s="76">
        <v>4</v>
      </c>
      <c r="L19" s="76">
        <v>5</v>
      </c>
      <c r="M19" s="76">
        <v>0</v>
      </c>
      <c r="N19" s="46">
        <f t="shared" si="2"/>
        <v>21</v>
      </c>
    </row>
    <row r="20" spans="1:14" ht="15.75" x14ac:dyDescent="0.25">
      <c r="A20" s="82" t="s">
        <v>19</v>
      </c>
      <c r="B20" s="76">
        <v>3</v>
      </c>
      <c r="C20" s="76">
        <v>0</v>
      </c>
      <c r="D20" s="76">
        <v>1</v>
      </c>
      <c r="E20" s="76">
        <v>3</v>
      </c>
      <c r="F20" s="76">
        <v>1</v>
      </c>
      <c r="G20" s="76">
        <v>1</v>
      </c>
      <c r="H20" s="76">
        <v>2</v>
      </c>
      <c r="I20" s="76">
        <v>2</v>
      </c>
      <c r="J20" s="76">
        <v>1</v>
      </c>
      <c r="K20" s="76">
        <v>0</v>
      </c>
      <c r="L20" s="76">
        <v>1</v>
      </c>
      <c r="M20" s="76">
        <v>1</v>
      </c>
      <c r="N20" s="46">
        <f t="shared" si="2"/>
        <v>16</v>
      </c>
    </row>
    <row r="21" spans="1:14" ht="20.25" customHeight="1" x14ac:dyDescent="0.25">
      <c r="A21" s="82" t="s">
        <v>29</v>
      </c>
      <c r="B21" s="76">
        <v>0</v>
      </c>
      <c r="C21" s="76">
        <v>0</v>
      </c>
      <c r="D21" s="76">
        <v>0</v>
      </c>
      <c r="E21" s="76">
        <v>0</v>
      </c>
      <c r="F21" s="76">
        <v>0</v>
      </c>
      <c r="G21" s="76">
        <v>0</v>
      </c>
      <c r="H21" s="76">
        <v>0</v>
      </c>
      <c r="I21" s="76">
        <v>0</v>
      </c>
      <c r="J21" s="76">
        <v>15</v>
      </c>
      <c r="K21" s="76">
        <v>3</v>
      </c>
      <c r="L21" s="76">
        <v>1</v>
      </c>
      <c r="M21" s="76">
        <v>0</v>
      </c>
      <c r="N21" s="46">
        <f t="shared" si="2"/>
        <v>19</v>
      </c>
    </row>
    <row r="22" spans="1:14" ht="18.75" customHeight="1" x14ac:dyDescent="0.25">
      <c r="A22" s="88" t="s">
        <v>62</v>
      </c>
      <c r="B22" s="85">
        <f>SUM(B15:B21)</f>
        <v>76</v>
      </c>
      <c r="C22" s="85">
        <f t="shared" ref="C22:M22" si="3">SUM(C15:C21)</f>
        <v>24</v>
      </c>
      <c r="D22" s="85">
        <f t="shared" si="3"/>
        <v>36</v>
      </c>
      <c r="E22" s="85">
        <f t="shared" si="3"/>
        <v>27</v>
      </c>
      <c r="F22" s="85">
        <f t="shared" si="3"/>
        <v>20</v>
      </c>
      <c r="G22" s="85">
        <f t="shared" si="3"/>
        <v>32</v>
      </c>
      <c r="H22" s="85">
        <f t="shared" si="3"/>
        <v>62</v>
      </c>
      <c r="I22" s="85">
        <f t="shared" si="3"/>
        <v>39</v>
      </c>
      <c r="J22" s="85">
        <f t="shared" si="3"/>
        <v>41</v>
      </c>
      <c r="K22" s="85">
        <f t="shared" si="3"/>
        <v>47</v>
      </c>
      <c r="L22" s="85">
        <f t="shared" si="3"/>
        <v>56</v>
      </c>
      <c r="M22" s="85">
        <f t="shared" si="3"/>
        <v>52</v>
      </c>
      <c r="N22" s="49">
        <f>SUM(N15:N21)</f>
        <v>512</v>
      </c>
    </row>
    <row r="23" spans="1:14" ht="15" customHeight="1" x14ac:dyDescent="0.25">
      <c r="A23" s="88" t="s">
        <v>58</v>
      </c>
      <c r="B23" s="85">
        <v>70</v>
      </c>
      <c r="C23" s="85">
        <v>51</v>
      </c>
      <c r="D23" s="85">
        <v>49</v>
      </c>
      <c r="E23" s="85">
        <v>44</v>
      </c>
      <c r="F23" s="85">
        <v>87</v>
      </c>
      <c r="G23" s="85">
        <v>96</v>
      </c>
      <c r="H23" s="85">
        <v>71</v>
      </c>
      <c r="I23" s="85">
        <v>73</v>
      </c>
      <c r="J23" s="85">
        <v>81</v>
      </c>
      <c r="K23" s="85">
        <v>84</v>
      </c>
      <c r="L23" s="85">
        <v>54</v>
      </c>
      <c r="M23" s="85">
        <v>37</v>
      </c>
      <c r="N23" s="49"/>
    </row>
    <row r="24" spans="1:14" ht="19.5" customHeight="1" x14ac:dyDescent="0.3">
      <c r="A24" s="90" t="s">
        <v>1</v>
      </c>
      <c r="B24" s="76"/>
      <c r="C24" s="76"/>
      <c r="D24" s="76"/>
      <c r="E24" s="76"/>
      <c r="F24" s="76"/>
      <c r="G24" s="76"/>
      <c r="H24" s="76"/>
      <c r="I24" s="76"/>
      <c r="J24" s="76"/>
      <c r="K24" s="76"/>
      <c r="L24" s="76"/>
      <c r="M24" s="76"/>
      <c r="N24" s="46"/>
    </row>
    <row r="25" spans="1:14" ht="15.75" x14ac:dyDescent="0.25">
      <c r="A25" s="82" t="s">
        <v>18</v>
      </c>
      <c r="B25" s="76">
        <v>27</v>
      </c>
      <c r="C25" s="76">
        <v>24</v>
      </c>
      <c r="D25" s="76">
        <v>23</v>
      </c>
      <c r="E25" s="76">
        <v>19</v>
      </c>
      <c r="F25" s="76">
        <v>18</v>
      </c>
      <c r="G25" s="76">
        <v>17</v>
      </c>
      <c r="H25" s="76">
        <v>27</v>
      </c>
      <c r="I25" s="76">
        <v>22</v>
      </c>
      <c r="J25" s="76">
        <v>16</v>
      </c>
      <c r="K25" s="76">
        <v>18</v>
      </c>
      <c r="L25" s="76">
        <v>16</v>
      </c>
      <c r="M25" s="76">
        <v>32</v>
      </c>
      <c r="N25" s="46">
        <f t="shared" ref="N25:N34" si="4">SUM(B25:M25)</f>
        <v>259</v>
      </c>
    </row>
    <row r="26" spans="1:14" ht="18.75" customHeight="1" x14ac:dyDescent="0.25">
      <c r="A26" s="82" t="s">
        <v>30</v>
      </c>
      <c r="B26" s="76">
        <v>0</v>
      </c>
      <c r="C26" s="76">
        <v>0</v>
      </c>
      <c r="D26" s="76">
        <v>7</v>
      </c>
      <c r="E26" s="76">
        <v>0</v>
      </c>
      <c r="F26" s="76">
        <v>0</v>
      </c>
      <c r="G26" s="76">
        <v>0</v>
      </c>
      <c r="H26" s="76">
        <v>0</v>
      </c>
      <c r="I26" s="76">
        <v>0</v>
      </c>
      <c r="J26" s="76">
        <v>0</v>
      </c>
      <c r="K26" s="76">
        <v>0</v>
      </c>
      <c r="L26" s="76">
        <v>0</v>
      </c>
      <c r="M26" s="76">
        <v>8</v>
      </c>
      <c r="N26" s="46">
        <f t="shared" si="4"/>
        <v>15</v>
      </c>
    </row>
    <row r="27" spans="1:14" ht="20.25" customHeight="1" x14ac:dyDescent="0.25">
      <c r="A27" s="82" t="s">
        <v>44</v>
      </c>
      <c r="B27" s="76">
        <v>0</v>
      </c>
      <c r="C27" s="76">
        <v>0</v>
      </c>
      <c r="D27" s="76">
        <v>3</v>
      </c>
      <c r="E27" s="76">
        <v>0</v>
      </c>
      <c r="F27" s="76">
        <v>1</v>
      </c>
      <c r="G27" s="76">
        <v>0</v>
      </c>
      <c r="H27" s="76">
        <v>0</v>
      </c>
      <c r="I27" s="76">
        <v>1</v>
      </c>
      <c r="J27" s="76">
        <v>1</v>
      </c>
      <c r="K27" s="76">
        <v>0</v>
      </c>
      <c r="L27" s="76">
        <v>0</v>
      </c>
      <c r="M27" s="76">
        <v>0</v>
      </c>
      <c r="N27" s="46">
        <f t="shared" si="4"/>
        <v>6</v>
      </c>
    </row>
    <row r="28" spans="1:14" ht="20.25" customHeight="1" x14ac:dyDescent="0.25">
      <c r="A28" s="82" t="s">
        <v>45</v>
      </c>
      <c r="B28" s="76">
        <v>1</v>
      </c>
      <c r="C28" s="76">
        <v>0</v>
      </c>
      <c r="D28" s="76">
        <v>2</v>
      </c>
      <c r="E28" s="76">
        <v>0</v>
      </c>
      <c r="F28" s="76">
        <v>0</v>
      </c>
      <c r="G28" s="76">
        <v>0</v>
      </c>
      <c r="H28" s="76">
        <v>0</v>
      </c>
      <c r="I28" s="76">
        <v>0</v>
      </c>
      <c r="J28" s="76">
        <v>2</v>
      </c>
      <c r="K28" s="76">
        <v>0</v>
      </c>
      <c r="L28" s="76">
        <v>2</v>
      </c>
      <c r="M28" s="76">
        <v>0</v>
      </c>
      <c r="N28" s="46">
        <f t="shared" si="4"/>
        <v>7</v>
      </c>
    </row>
    <row r="29" spans="1:14" ht="21.75" customHeight="1" x14ac:dyDescent="0.25">
      <c r="A29" s="82" t="s">
        <v>46</v>
      </c>
      <c r="B29" s="76">
        <v>0</v>
      </c>
      <c r="C29" s="76">
        <v>0</v>
      </c>
      <c r="D29" s="76">
        <v>0</v>
      </c>
      <c r="E29" s="76">
        <v>0</v>
      </c>
      <c r="F29" s="76">
        <v>0</v>
      </c>
      <c r="G29" s="76">
        <v>1</v>
      </c>
      <c r="H29" s="76">
        <v>0</v>
      </c>
      <c r="I29" s="76">
        <v>0</v>
      </c>
      <c r="J29" s="76">
        <v>0</v>
      </c>
      <c r="K29" s="76">
        <v>0</v>
      </c>
      <c r="L29" s="76">
        <v>0</v>
      </c>
      <c r="M29" s="76">
        <v>0</v>
      </c>
      <c r="N29" s="46">
        <f t="shared" si="4"/>
        <v>1</v>
      </c>
    </row>
    <row r="30" spans="1:14" ht="19.5" customHeight="1" x14ac:dyDescent="0.25">
      <c r="A30" s="82" t="s">
        <v>47</v>
      </c>
      <c r="B30" s="76">
        <v>0</v>
      </c>
      <c r="C30" s="76">
        <v>0</v>
      </c>
      <c r="D30" s="76">
        <v>7</v>
      </c>
      <c r="E30" s="76">
        <v>0</v>
      </c>
      <c r="F30" s="76">
        <v>0</v>
      </c>
      <c r="G30" s="76">
        <v>0</v>
      </c>
      <c r="H30" s="76">
        <v>1</v>
      </c>
      <c r="I30" s="76">
        <v>0</v>
      </c>
      <c r="J30" s="76">
        <v>0</v>
      </c>
      <c r="K30" s="76">
        <v>1</v>
      </c>
      <c r="L30" s="76">
        <v>0</v>
      </c>
      <c r="M30" s="76">
        <v>0</v>
      </c>
      <c r="N30" s="46">
        <f>SUM(B30:M30)</f>
        <v>9</v>
      </c>
    </row>
    <row r="31" spans="1:14" ht="21" customHeight="1" x14ac:dyDescent="0.25">
      <c r="A31" s="82" t="s">
        <v>19</v>
      </c>
      <c r="B31" s="76">
        <v>16</v>
      </c>
      <c r="C31" s="76">
        <v>15</v>
      </c>
      <c r="D31" s="76">
        <v>9</v>
      </c>
      <c r="E31" s="76">
        <v>18</v>
      </c>
      <c r="F31" s="76">
        <v>21</v>
      </c>
      <c r="G31" s="76">
        <v>19</v>
      </c>
      <c r="H31" s="76">
        <v>12</v>
      </c>
      <c r="I31" s="76">
        <v>19</v>
      </c>
      <c r="J31" s="76">
        <v>18</v>
      </c>
      <c r="K31" s="76">
        <v>13</v>
      </c>
      <c r="L31" s="76">
        <v>12</v>
      </c>
      <c r="M31" s="76">
        <v>11</v>
      </c>
      <c r="N31" s="46">
        <f t="shared" si="4"/>
        <v>183</v>
      </c>
    </row>
    <row r="32" spans="1:14" ht="21" customHeight="1" x14ac:dyDescent="0.25">
      <c r="A32" s="82" t="s">
        <v>32</v>
      </c>
      <c r="B32" s="76">
        <v>3</v>
      </c>
      <c r="C32" s="76">
        <v>0</v>
      </c>
      <c r="D32" s="76">
        <v>0</v>
      </c>
      <c r="E32" s="76">
        <v>0</v>
      </c>
      <c r="F32" s="76">
        <v>0</v>
      </c>
      <c r="G32" s="76">
        <v>0</v>
      </c>
      <c r="H32" s="76">
        <v>0</v>
      </c>
      <c r="I32" s="76">
        <v>0</v>
      </c>
      <c r="J32" s="76">
        <v>0</v>
      </c>
      <c r="K32" s="76">
        <v>0</v>
      </c>
      <c r="L32" s="76">
        <v>0</v>
      </c>
      <c r="M32" s="76">
        <v>0</v>
      </c>
      <c r="N32" s="46">
        <v>3</v>
      </c>
    </row>
    <row r="33" spans="1:14" ht="18.75" customHeight="1" x14ac:dyDescent="0.25">
      <c r="A33" s="82" t="s">
        <v>29</v>
      </c>
      <c r="B33" s="76">
        <v>0</v>
      </c>
      <c r="C33" s="76">
        <v>0</v>
      </c>
      <c r="D33" s="76">
        <v>0</v>
      </c>
      <c r="E33" s="76">
        <v>0</v>
      </c>
      <c r="F33" s="76">
        <v>0</v>
      </c>
      <c r="G33" s="76">
        <v>0</v>
      </c>
      <c r="H33" s="76">
        <v>0</v>
      </c>
      <c r="I33" s="76">
        <v>0</v>
      </c>
      <c r="J33" s="76">
        <v>0</v>
      </c>
      <c r="K33" s="76">
        <v>1</v>
      </c>
      <c r="L33" s="76">
        <v>0</v>
      </c>
      <c r="M33" s="76">
        <v>1</v>
      </c>
      <c r="N33" s="46">
        <v>2</v>
      </c>
    </row>
    <row r="34" spans="1:14" ht="18.75" customHeight="1" x14ac:dyDescent="0.25">
      <c r="A34" s="91" t="s">
        <v>68</v>
      </c>
      <c r="B34" s="85">
        <f>SUM(B25:B33)</f>
        <v>47</v>
      </c>
      <c r="C34" s="85">
        <f t="shared" ref="C34:M34" si="5">SUM(C25:C33)</f>
        <v>39</v>
      </c>
      <c r="D34" s="85">
        <f t="shared" si="5"/>
        <v>51</v>
      </c>
      <c r="E34" s="85">
        <f t="shared" si="5"/>
        <v>37</v>
      </c>
      <c r="F34" s="85">
        <f t="shared" si="5"/>
        <v>40</v>
      </c>
      <c r="G34" s="85">
        <f t="shared" si="5"/>
        <v>37</v>
      </c>
      <c r="H34" s="85">
        <f t="shared" si="5"/>
        <v>40</v>
      </c>
      <c r="I34" s="85">
        <f t="shared" si="5"/>
        <v>42</v>
      </c>
      <c r="J34" s="85">
        <f t="shared" si="5"/>
        <v>37</v>
      </c>
      <c r="K34" s="85">
        <f t="shared" si="5"/>
        <v>33</v>
      </c>
      <c r="L34" s="85">
        <f t="shared" si="5"/>
        <v>30</v>
      </c>
      <c r="M34" s="85">
        <f t="shared" si="5"/>
        <v>52</v>
      </c>
      <c r="N34" s="49">
        <f t="shared" si="4"/>
        <v>485</v>
      </c>
    </row>
    <row r="35" spans="1:14" ht="24.75" customHeight="1" x14ac:dyDescent="0.25">
      <c r="A35" s="91" t="s">
        <v>59</v>
      </c>
      <c r="B35" s="85">
        <v>44</v>
      </c>
      <c r="C35" s="85">
        <v>39</v>
      </c>
      <c r="D35" s="85">
        <v>32</v>
      </c>
      <c r="E35" s="85">
        <v>30</v>
      </c>
      <c r="F35" s="85">
        <v>33</v>
      </c>
      <c r="G35" s="85">
        <v>49</v>
      </c>
      <c r="H35" s="85">
        <v>33</v>
      </c>
      <c r="I35" s="85">
        <v>35</v>
      </c>
      <c r="J35" s="85">
        <v>40</v>
      </c>
      <c r="K35" s="85">
        <v>36</v>
      </c>
      <c r="L35" s="85">
        <v>38</v>
      </c>
      <c r="M35" s="85">
        <v>36</v>
      </c>
      <c r="N35" s="49"/>
    </row>
    <row r="36" spans="1:14" ht="21.75" customHeight="1" x14ac:dyDescent="0.3">
      <c r="A36" s="92" t="s">
        <v>54</v>
      </c>
      <c r="B36" s="85"/>
      <c r="C36" s="85"/>
      <c r="D36" s="85"/>
      <c r="E36" s="85"/>
      <c r="F36" s="85"/>
      <c r="G36" s="85"/>
      <c r="H36" s="85"/>
      <c r="I36" s="85"/>
      <c r="J36" s="85"/>
      <c r="K36" s="85"/>
      <c r="L36" s="85"/>
      <c r="M36" s="85"/>
      <c r="N36" s="49"/>
    </row>
    <row r="37" spans="1:14" ht="22.5" customHeight="1" x14ac:dyDescent="0.25">
      <c r="A37" s="82" t="s">
        <v>28</v>
      </c>
      <c r="B37" s="76">
        <v>0</v>
      </c>
      <c r="C37" s="76">
        <v>0</v>
      </c>
      <c r="D37" s="76">
        <v>0</v>
      </c>
      <c r="E37" s="76">
        <v>0</v>
      </c>
      <c r="F37" s="76">
        <v>0</v>
      </c>
      <c r="G37" s="76">
        <v>0</v>
      </c>
      <c r="H37" s="76">
        <v>0</v>
      </c>
      <c r="I37" s="76">
        <v>0</v>
      </c>
      <c r="J37" s="76">
        <v>1</v>
      </c>
      <c r="K37" s="76">
        <v>0</v>
      </c>
      <c r="L37" s="76">
        <v>0</v>
      </c>
      <c r="M37" s="76">
        <v>0</v>
      </c>
      <c r="N37" s="46">
        <f t="shared" ref="N37:N45" si="6">SUM(B37:M37)</f>
        <v>1</v>
      </c>
    </row>
    <row r="38" spans="1:14" ht="21" customHeight="1" x14ac:dyDescent="0.25">
      <c r="A38" s="82" t="s">
        <v>33</v>
      </c>
      <c r="B38" s="76">
        <v>6</v>
      </c>
      <c r="C38" s="76">
        <v>3</v>
      </c>
      <c r="D38" s="76">
        <v>6</v>
      </c>
      <c r="E38" s="76">
        <v>6</v>
      </c>
      <c r="F38" s="76">
        <v>5</v>
      </c>
      <c r="G38" s="76">
        <v>4</v>
      </c>
      <c r="H38" s="76">
        <v>0</v>
      </c>
      <c r="I38" s="76">
        <v>6</v>
      </c>
      <c r="J38" s="76">
        <v>4</v>
      </c>
      <c r="K38" s="76">
        <v>4</v>
      </c>
      <c r="L38" s="76">
        <v>0</v>
      </c>
      <c r="M38" s="76">
        <v>2</v>
      </c>
      <c r="N38" s="46">
        <f t="shared" si="6"/>
        <v>46</v>
      </c>
    </row>
    <row r="39" spans="1:14" ht="21.75" customHeight="1" x14ac:dyDescent="0.25">
      <c r="A39" s="82" t="s">
        <v>26</v>
      </c>
      <c r="B39" s="76">
        <v>0</v>
      </c>
      <c r="C39" s="76">
        <v>0</v>
      </c>
      <c r="D39" s="76">
        <v>0</v>
      </c>
      <c r="E39" s="76">
        <v>0</v>
      </c>
      <c r="F39" s="76">
        <v>0</v>
      </c>
      <c r="G39" s="76">
        <v>0</v>
      </c>
      <c r="H39" s="76">
        <v>0</v>
      </c>
      <c r="I39" s="76">
        <v>3</v>
      </c>
      <c r="J39" s="76">
        <v>0</v>
      </c>
      <c r="K39" s="76">
        <v>0</v>
      </c>
      <c r="L39" s="76">
        <v>0</v>
      </c>
      <c r="M39" s="76">
        <v>0</v>
      </c>
      <c r="N39" s="46">
        <f t="shared" si="6"/>
        <v>3</v>
      </c>
    </row>
    <row r="40" spans="1:14" ht="21" customHeight="1" x14ac:dyDescent="0.25">
      <c r="A40" s="82" t="s">
        <v>29</v>
      </c>
      <c r="B40" s="76">
        <v>0</v>
      </c>
      <c r="C40" s="76">
        <v>0</v>
      </c>
      <c r="D40" s="76">
        <v>0</v>
      </c>
      <c r="E40" s="76">
        <v>0</v>
      </c>
      <c r="F40" s="76">
        <v>0</v>
      </c>
      <c r="G40" s="76">
        <v>0</v>
      </c>
      <c r="H40" s="76">
        <v>0</v>
      </c>
      <c r="I40" s="76">
        <v>0</v>
      </c>
      <c r="J40" s="76">
        <v>2</v>
      </c>
      <c r="K40" s="76">
        <v>0</v>
      </c>
      <c r="L40" s="76">
        <v>0</v>
      </c>
      <c r="M40" s="76">
        <v>0</v>
      </c>
      <c r="N40" s="46">
        <f t="shared" si="6"/>
        <v>2</v>
      </c>
    </row>
    <row r="41" spans="1:14" ht="24" customHeight="1" x14ac:dyDescent="0.25">
      <c r="A41" s="82" t="s">
        <v>49</v>
      </c>
      <c r="B41" s="76">
        <v>0</v>
      </c>
      <c r="C41" s="76">
        <v>0</v>
      </c>
      <c r="D41" s="76">
        <v>0</v>
      </c>
      <c r="E41" s="76">
        <v>0</v>
      </c>
      <c r="F41" s="76">
        <v>0</v>
      </c>
      <c r="G41" s="76">
        <v>0</v>
      </c>
      <c r="H41" s="76">
        <v>0</v>
      </c>
      <c r="I41" s="76">
        <v>0</v>
      </c>
      <c r="J41" s="76">
        <v>0</v>
      </c>
      <c r="K41" s="76">
        <v>0</v>
      </c>
      <c r="L41" s="76">
        <v>0</v>
      </c>
      <c r="M41" s="76">
        <v>0</v>
      </c>
      <c r="N41" s="46">
        <f t="shared" si="6"/>
        <v>0</v>
      </c>
    </row>
    <row r="42" spans="1:14" ht="24" customHeight="1" x14ac:dyDescent="0.25">
      <c r="A42" s="91" t="s">
        <v>61</v>
      </c>
      <c r="B42" s="85">
        <f t="shared" ref="B42:J42" si="7">SUM(B37:B41)</f>
        <v>6</v>
      </c>
      <c r="C42" s="85">
        <f t="shared" si="7"/>
        <v>3</v>
      </c>
      <c r="D42" s="85">
        <v>6</v>
      </c>
      <c r="E42" s="85">
        <v>6</v>
      </c>
      <c r="F42" s="85">
        <v>5</v>
      </c>
      <c r="G42" s="85">
        <f t="shared" si="7"/>
        <v>4</v>
      </c>
      <c r="H42" s="85">
        <f t="shared" si="7"/>
        <v>0</v>
      </c>
      <c r="I42" s="85">
        <f t="shared" si="7"/>
        <v>9</v>
      </c>
      <c r="J42" s="85">
        <f t="shared" si="7"/>
        <v>7</v>
      </c>
      <c r="K42" s="85">
        <f>SUM(K37:K41)</f>
        <v>4</v>
      </c>
      <c r="L42" s="85">
        <f>SUM(L37:L41)</f>
        <v>0</v>
      </c>
      <c r="M42" s="85">
        <f>SUM(M37:M41)</f>
        <v>2</v>
      </c>
      <c r="N42" s="49">
        <f t="shared" si="6"/>
        <v>52</v>
      </c>
    </row>
    <row r="43" spans="1:14" ht="24" customHeight="1" x14ac:dyDescent="0.25">
      <c r="A43" s="91" t="s">
        <v>60</v>
      </c>
      <c r="B43" s="85">
        <v>2</v>
      </c>
      <c r="C43" s="85">
        <v>2</v>
      </c>
      <c r="D43" s="85">
        <v>1</v>
      </c>
      <c r="E43" s="85">
        <v>0</v>
      </c>
      <c r="F43" s="85">
        <v>1</v>
      </c>
      <c r="G43" s="85">
        <v>0</v>
      </c>
      <c r="H43" s="85">
        <v>3</v>
      </c>
      <c r="I43" s="85">
        <v>2</v>
      </c>
      <c r="J43" s="85">
        <v>11</v>
      </c>
      <c r="K43" s="85">
        <v>13</v>
      </c>
      <c r="L43" s="85">
        <v>2</v>
      </c>
      <c r="M43" s="85">
        <v>0</v>
      </c>
      <c r="N43" s="49"/>
    </row>
    <row r="44" spans="1:14" ht="27" customHeight="1" x14ac:dyDescent="0.25">
      <c r="A44" s="93" t="s">
        <v>24</v>
      </c>
      <c r="B44" s="85">
        <f>B22+B34+B42</f>
        <v>129</v>
      </c>
      <c r="C44" s="85">
        <f>C22+C34+C42</f>
        <v>66</v>
      </c>
      <c r="D44" s="85">
        <f>D22+D34+D42</f>
        <v>93</v>
      </c>
      <c r="E44" s="85">
        <f>E22+E34+E42</f>
        <v>70</v>
      </c>
      <c r="F44" s="85">
        <f t="shared" ref="F44:M44" si="8">F22+F34+F42</f>
        <v>65</v>
      </c>
      <c r="G44" s="85">
        <f t="shared" si="8"/>
        <v>73</v>
      </c>
      <c r="H44" s="85">
        <f t="shared" si="8"/>
        <v>102</v>
      </c>
      <c r="I44" s="85">
        <f t="shared" si="8"/>
        <v>90</v>
      </c>
      <c r="J44" s="85">
        <f t="shared" si="8"/>
        <v>85</v>
      </c>
      <c r="K44" s="85">
        <f t="shared" si="8"/>
        <v>84</v>
      </c>
      <c r="L44" s="85">
        <f t="shared" si="8"/>
        <v>86</v>
      </c>
      <c r="M44" s="85">
        <f t="shared" si="8"/>
        <v>106</v>
      </c>
      <c r="N44" s="49">
        <f t="shared" si="6"/>
        <v>1049</v>
      </c>
    </row>
    <row r="45" spans="1:14" ht="21" customHeight="1" x14ac:dyDescent="0.25">
      <c r="A45" s="93" t="s">
        <v>42</v>
      </c>
      <c r="B45" s="76">
        <f t="shared" ref="B45:M45" si="9">SUM(B15,B25,B38)</f>
        <v>93</v>
      </c>
      <c r="C45" s="76">
        <f t="shared" si="9"/>
        <v>50</v>
      </c>
      <c r="D45" s="76">
        <f t="shared" si="9"/>
        <v>62</v>
      </c>
      <c r="E45" s="76">
        <f t="shared" si="9"/>
        <v>47</v>
      </c>
      <c r="F45" s="76">
        <f t="shared" si="9"/>
        <v>41</v>
      </c>
      <c r="G45" s="76">
        <f t="shared" si="9"/>
        <v>43</v>
      </c>
      <c r="H45" s="76">
        <f t="shared" si="9"/>
        <v>84</v>
      </c>
      <c r="I45" s="76">
        <f t="shared" si="9"/>
        <v>63</v>
      </c>
      <c r="J45" s="76">
        <f t="shared" si="9"/>
        <v>44</v>
      </c>
      <c r="K45" s="76">
        <f t="shared" si="9"/>
        <v>62</v>
      </c>
      <c r="L45" s="76">
        <f t="shared" si="9"/>
        <v>62</v>
      </c>
      <c r="M45" s="76">
        <f t="shared" si="9"/>
        <v>79</v>
      </c>
      <c r="N45" s="49">
        <f t="shared" si="6"/>
        <v>730</v>
      </c>
    </row>
    <row r="46" spans="1:14" ht="22.5" customHeight="1" x14ac:dyDescent="0.25">
      <c r="A46" s="93" t="s">
        <v>35</v>
      </c>
      <c r="B46" s="94">
        <f t="shared" ref="B46:N46" si="10">B45/B44</f>
        <v>0.72093023255813948</v>
      </c>
      <c r="C46" s="94">
        <f t="shared" si="10"/>
        <v>0.75757575757575757</v>
      </c>
      <c r="D46" s="94">
        <f t="shared" si="10"/>
        <v>0.66666666666666663</v>
      </c>
      <c r="E46" s="94">
        <f t="shared" si="10"/>
        <v>0.67142857142857137</v>
      </c>
      <c r="F46" s="94">
        <f t="shared" si="10"/>
        <v>0.63076923076923075</v>
      </c>
      <c r="G46" s="94">
        <f t="shared" si="10"/>
        <v>0.58904109589041098</v>
      </c>
      <c r="H46" s="94">
        <f t="shared" si="10"/>
        <v>0.82352941176470584</v>
      </c>
      <c r="I46" s="94">
        <f t="shared" si="10"/>
        <v>0.7</v>
      </c>
      <c r="J46" s="94">
        <f t="shared" si="10"/>
        <v>0.51764705882352946</v>
      </c>
      <c r="K46" s="94">
        <f t="shared" si="10"/>
        <v>0.73809523809523814</v>
      </c>
      <c r="L46" s="94">
        <f t="shared" si="10"/>
        <v>0.72093023255813948</v>
      </c>
      <c r="M46" s="94">
        <f t="shared" si="10"/>
        <v>0.74528301886792447</v>
      </c>
      <c r="N46" s="56">
        <f t="shared" si="10"/>
        <v>0.69590085795996182</v>
      </c>
    </row>
    <row r="47" spans="1:14" ht="24.75" customHeight="1" x14ac:dyDescent="0.25">
      <c r="A47" s="93" t="s">
        <v>43</v>
      </c>
      <c r="B47" s="76">
        <f t="shared" ref="B47:M47" si="11">B21+B33+B40</f>
        <v>0</v>
      </c>
      <c r="C47" s="76">
        <f t="shared" si="11"/>
        <v>0</v>
      </c>
      <c r="D47" s="76">
        <f t="shared" si="11"/>
        <v>0</v>
      </c>
      <c r="E47" s="76">
        <f t="shared" si="11"/>
        <v>0</v>
      </c>
      <c r="F47" s="76">
        <f t="shared" si="11"/>
        <v>0</v>
      </c>
      <c r="G47" s="76">
        <f t="shared" si="11"/>
        <v>0</v>
      </c>
      <c r="H47" s="76">
        <f t="shared" si="11"/>
        <v>0</v>
      </c>
      <c r="I47" s="76">
        <f t="shared" si="11"/>
        <v>0</v>
      </c>
      <c r="J47" s="76">
        <f t="shared" si="11"/>
        <v>17</v>
      </c>
      <c r="K47" s="76">
        <f t="shared" si="11"/>
        <v>4</v>
      </c>
      <c r="L47" s="76">
        <f t="shared" si="11"/>
        <v>1</v>
      </c>
      <c r="M47" s="76">
        <f t="shared" si="11"/>
        <v>1</v>
      </c>
      <c r="N47" s="49">
        <v>0</v>
      </c>
    </row>
    <row r="48" spans="1:14" ht="23.25" customHeight="1" x14ac:dyDescent="0.25">
      <c r="A48" s="93" t="s">
        <v>31</v>
      </c>
      <c r="B48" s="76">
        <f t="shared" ref="B48:M48" si="12">B32</f>
        <v>3</v>
      </c>
      <c r="C48" s="76">
        <f t="shared" si="12"/>
        <v>0</v>
      </c>
      <c r="D48" s="76">
        <f t="shared" si="12"/>
        <v>0</v>
      </c>
      <c r="E48" s="76">
        <f t="shared" si="12"/>
        <v>0</v>
      </c>
      <c r="F48" s="76">
        <f t="shared" si="12"/>
        <v>0</v>
      </c>
      <c r="G48" s="76">
        <f t="shared" si="12"/>
        <v>0</v>
      </c>
      <c r="H48" s="76">
        <f t="shared" si="12"/>
        <v>0</v>
      </c>
      <c r="I48" s="76">
        <f t="shared" si="12"/>
        <v>0</v>
      </c>
      <c r="J48" s="76">
        <f t="shared" si="12"/>
        <v>0</v>
      </c>
      <c r="K48" s="76">
        <f t="shared" si="12"/>
        <v>0</v>
      </c>
      <c r="L48" s="76">
        <f t="shared" si="12"/>
        <v>0</v>
      </c>
      <c r="M48" s="76">
        <f t="shared" si="12"/>
        <v>0</v>
      </c>
      <c r="N48" s="49">
        <v>0</v>
      </c>
    </row>
    <row r="49" spans="1:14" ht="21.75" customHeight="1" x14ac:dyDescent="0.25">
      <c r="A49" s="93" t="s">
        <v>30</v>
      </c>
      <c r="B49" s="76">
        <f>SUM(B18,B26)</f>
        <v>6</v>
      </c>
      <c r="C49" s="76">
        <f>SUM(C18,C26)</f>
        <v>0</v>
      </c>
      <c r="D49" s="76">
        <f t="shared" ref="D49:M49" si="13">SUM(D18,D26)</f>
        <v>7</v>
      </c>
      <c r="E49" s="76">
        <f t="shared" si="13"/>
        <v>0</v>
      </c>
      <c r="F49" s="76">
        <f t="shared" si="13"/>
        <v>0</v>
      </c>
      <c r="G49" s="76">
        <f t="shared" si="13"/>
        <v>0</v>
      </c>
      <c r="H49" s="76">
        <f t="shared" si="13"/>
        <v>0</v>
      </c>
      <c r="I49" s="76">
        <f t="shared" si="13"/>
        <v>0</v>
      </c>
      <c r="J49" s="76">
        <f t="shared" si="13"/>
        <v>0</v>
      </c>
      <c r="K49" s="76">
        <f t="shared" si="13"/>
        <v>0</v>
      </c>
      <c r="L49" s="76">
        <f t="shared" si="13"/>
        <v>0</v>
      </c>
      <c r="M49" s="76">
        <f t="shared" si="13"/>
        <v>8</v>
      </c>
      <c r="N49" s="49">
        <f>SUM(B49:M49)</f>
        <v>21</v>
      </c>
    </row>
    <row r="50" spans="1:14" ht="24" customHeight="1" x14ac:dyDescent="0.25">
      <c r="A50" s="93" t="s">
        <v>34</v>
      </c>
      <c r="B50" s="76">
        <f>B16+B17+B27+B28+B29</f>
        <v>8</v>
      </c>
      <c r="C50" s="76">
        <f t="shared" ref="C50:M50" si="14">C16+C17+C27+C28+C29</f>
        <v>1</v>
      </c>
      <c r="D50" s="76">
        <f t="shared" si="14"/>
        <v>7</v>
      </c>
      <c r="E50" s="76">
        <f t="shared" si="14"/>
        <v>2</v>
      </c>
      <c r="F50" s="76">
        <f t="shared" si="14"/>
        <v>1</v>
      </c>
      <c r="G50" s="76">
        <f t="shared" si="14"/>
        <v>4</v>
      </c>
      <c r="H50" s="76">
        <f t="shared" si="14"/>
        <v>0</v>
      </c>
      <c r="I50" s="76">
        <f t="shared" si="14"/>
        <v>2</v>
      </c>
      <c r="J50" s="76">
        <f t="shared" si="14"/>
        <v>3</v>
      </c>
      <c r="K50" s="76">
        <f t="shared" si="14"/>
        <v>0</v>
      </c>
      <c r="L50" s="76">
        <f t="shared" si="14"/>
        <v>5</v>
      </c>
      <c r="M50" s="76">
        <f t="shared" si="14"/>
        <v>6</v>
      </c>
      <c r="N50" s="49">
        <f>SUM(B50:M50)</f>
        <v>39</v>
      </c>
    </row>
    <row r="51" spans="1:14" ht="33" customHeight="1" x14ac:dyDescent="0.25">
      <c r="A51" s="93" t="s">
        <v>36</v>
      </c>
      <c r="B51" s="94">
        <f t="shared" ref="B51:N51" si="15">B50/B44</f>
        <v>6.2015503875968991E-2</v>
      </c>
      <c r="C51" s="94">
        <f t="shared" si="15"/>
        <v>1.5151515151515152E-2</v>
      </c>
      <c r="D51" s="94">
        <f t="shared" si="15"/>
        <v>7.5268817204301078E-2</v>
      </c>
      <c r="E51" s="94">
        <f t="shared" si="15"/>
        <v>2.8571428571428571E-2</v>
      </c>
      <c r="F51" s="94">
        <f t="shared" si="15"/>
        <v>1.5384615384615385E-2</v>
      </c>
      <c r="G51" s="94">
        <f t="shared" si="15"/>
        <v>5.4794520547945202E-2</v>
      </c>
      <c r="H51" s="94">
        <f t="shared" si="15"/>
        <v>0</v>
      </c>
      <c r="I51" s="94">
        <f t="shared" si="15"/>
        <v>2.2222222222222223E-2</v>
      </c>
      <c r="J51" s="94">
        <f t="shared" si="15"/>
        <v>3.5294117647058823E-2</v>
      </c>
      <c r="K51" s="94">
        <f t="shared" si="15"/>
        <v>0</v>
      </c>
      <c r="L51" s="94">
        <f t="shared" si="15"/>
        <v>5.8139534883720929E-2</v>
      </c>
      <c r="M51" s="94">
        <f t="shared" si="15"/>
        <v>5.6603773584905662E-2</v>
      </c>
      <c r="N51" s="56">
        <f t="shared" si="15"/>
        <v>3.7178265014299335E-2</v>
      </c>
    </row>
    <row r="52" spans="1:14" ht="24.75" customHeight="1" x14ac:dyDescent="0.25">
      <c r="A52" s="93" t="s">
        <v>19</v>
      </c>
      <c r="B52" s="76">
        <f t="shared" ref="B52:M52" si="16">B20+B31</f>
        <v>19</v>
      </c>
      <c r="C52" s="76">
        <f t="shared" si="16"/>
        <v>15</v>
      </c>
      <c r="D52" s="76">
        <f t="shared" si="16"/>
        <v>10</v>
      </c>
      <c r="E52" s="76">
        <f t="shared" si="16"/>
        <v>21</v>
      </c>
      <c r="F52" s="76">
        <f t="shared" si="16"/>
        <v>22</v>
      </c>
      <c r="G52" s="76">
        <f t="shared" si="16"/>
        <v>20</v>
      </c>
      <c r="H52" s="76">
        <f t="shared" si="16"/>
        <v>14</v>
      </c>
      <c r="I52" s="76">
        <f t="shared" si="16"/>
        <v>21</v>
      </c>
      <c r="J52" s="76">
        <f t="shared" si="16"/>
        <v>19</v>
      </c>
      <c r="K52" s="76">
        <f t="shared" si="16"/>
        <v>13</v>
      </c>
      <c r="L52" s="76">
        <f t="shared" si="16"/>
        <v>13</v>
      </c>
      <c r="M52" s="76">
        <f t="shared" si="16"/>
        <v>12</v>
      </c>
      <c r="N52" s="49">
        <f>SUM(B52:M52)</f>
        <v>199</v>
      </c>
    </row>
    <row r="53" spans="1:14" ht="24" customHeight="1" x14ac:dyDescent="0.25">
      <c r="A53" s="93" t="s">
        <v>37</v>
      </c>
      <c r="B53" s="94">
        <f t="shared" ref="B53:N53" si="17">B52/B44</f>
        <v>0.14728682170542637</v>
      </c>
      <c r="C53" s="94">
        <f t="shared" si="17"/>
        <v>0.22727272727272727</v>
      </c>
      <c r="D53" s="94">
        <f t="shared" si="17"/>
        <v>0.10752688172043011</v>
      </c>
      <c r="E53" s="94">
        <f t="shared" si="17"/>
        <v>0.3</v>
      </c>
      <c r="F53" s="94">
        <f t="shared" si="17"/>
        <v>0.33846153846153848</v>
      </c>
      <c r="G53" s="94">
        <f t="shared" si="17"/>
        <v>0.27397260273972601</v>
      </c>
      <c r="H53" s="94">
        <f t="shared" si="17"/>
        <v>0.13725490196078433</v>
      </c>
      <c r="I53" s="94">
        <f t="shared" si="17"/>
        <v>0.23333333333333334</v>
      </c>
      <c r="J53" s="94">
        <f t="shared" si="17"/>
        <v>0.22352941176470589</v>
      </c>
      <c r="K53" s="94">
        <f t="shared" si="17"/>
        <v>0.15476190476190477</v>
      </c>
      <c r="L53" s="94">
        <f t="shared" si="17"/>
        <v>0.15116279069767441</v>
      </c>
      <c r="M53" s="94">
        <f t="shared" si="17"/>
        <v>0.11320754716981132</v>
      </c>
      <c r="N53" s="56">
        <f t="shared" si="17"/>
        <v>0.18970448045757865</v>
      </c>
    </row>
    <row r="54" spans="1:14" ht="25.5" customHeight="1" x14ac:dyDescent="0.25">
      <c r="A54" s="93" t="s">
        <v>27</v>
      </c>
      <c r="B54" s="76">
        <v>0</v>
      </c>
      <c r="C54" s="76">
        <v>0</v>
      </c>
      <c r="D54" s="76">
        <f t="shared" ref="D54:M54" si="18">D19+D30</f>
        <v>7</v>
      </c>
      <c r="E54" s="76">
        <f t="shared" si="18"/>
        <v>0</v>
      </c>
      <c r="F54" s="76">
        <f t="shared" si="18"/>
        <v>1</v>
      </c>
      <c r="G54" s="76">
        <f t="shared" si="18"/>
        <v>6</v>
      </c>
      <c r="H54" s="76">
        <f t="shared" si="18"/>
        <v>4</v>
      </c>
      <c r="I54" s="76">
        <f t="shared" si="18"/>
        <v>1</v>
      </c>
      <c r="J54" s="76">
        <f t="shared" si="18"/>
        <v>1</v>
      </c>
      <c r="K54" s="76">
        <f t="shared" si="18"/>
        <v>5</v>
      </c>
      <c r="L54" s="76">
        <f t="shared" si="18"/>
        <v>5</v>
      </c>
      <c r="M54" s="76">
        <f t="shared" si="18"/>
        <v>0</v>
      </c>
      <c r="N54" s="49">
        <f>SUM(B54:M54)</f>
        <v>30</v>
      </c>
    </row>
    <row r="55" spans="1:14" ht="21" customHeight="1" x14ac:dyDescent="0.25">
      <c r="A55" s="93" t="s">
        <v>20</v>
      </c>
      <c r="B55" s="85">
        <f t="shared" ref="B55:M55" si="19">B44</f>
        <v>129</v>
      </c>
      <c r="C55" s="85">
        <f t="shared" si="19"/>
        <v>66</v>
      </c>
      <c r="D55" s="85">
        <f t="shared" si="19"/>
        <v>93</v>
      </c>
      <c r="E55" s="77">
        <f t="shared" si="19"/>
        <v>70</v>
      </c>
      <c r="F55" s="85">
        <f t="shared" si="19"/>
        <v>65</v>
      </c>
      <c r="G55" s="85">
        <f t="shared" si="19"/>
        <v>73</v>
      </c>
      <c r="H55" s="85">
        <f t="shared" si="19"/>
        <v>102</v>
      </c>
      <c r="I55" s="85">
        <f t="shared" si="19"/>
        <v>90</v>
      </c>
      <c r="J55" s="85">
        <f t="shared" si="19"/>
        <v>85</v>
      </c>
      <c r="K55" s="85">
        <f t="shared" si="19"/>
        <v>84</v>
      </c>
      <c r="L55" s="85">
        <f t="shared" si="19"/>
        <v>86</v>
      </c>
      <c r="M55" s="85">
        <f t="shared" si="19"/>
        <v>106</v>
      </c>
      <c r="N55" s="49">
        <f>SUM(B55:M55)</f>
        <v>1049</v>
      </c>
    </row>
    <row r="56" spans="1:14" ht="27" customHeight="1" x14ac:dyDescent="0.25">
      <c r="A56" s="93" t="s">
        <v>52</v>
      </c>
      <c r="B56" s="80">
        <v>8</v>
      </c>
      <c r="C56" s="77">
        <v>10</v>
      </c>
      <c r="D56" s="77">
        <v>7</v>
      </c>
      <c r="E56" s="79">
        <v>6</v>
      </c>
      <c r="F56" s="77">
        <v>7</v>
      </c>
      <c r="G56" s="77">
        <v>9</v>
      </c>
      <c r="H56" s="77">
        <v>5</v>
      </c>
      <c r="I56" s="77">
        <v>3</v>
      </c>
      <c r="J56" s="77">
        <v>6</v>
      </c>
      <c r="K56" s="77">
        <v>4</v>
      </c>
      <c r="L56" s="77">
        <v>5</v>
      </c>
      <c r="M56" s="77">
        <v>4</v>
      </c>
      <c r="N56" s="49">
        <f>SUM(B56:M56)</f>
        <v>74</v>
      </c>
    </row>
    <row r="64" spans="1:14" ht="15" x14ac:dyDescent="0.2">
      <c r="A64" s="78" t="s">
        <v>65</v>
      </c>
      <c r="B64" s="35"/>
      <c r="C64" s="35"/>
      <c r="D64" s="35"/>
      <c r="E64" s="35"/>
      <c r="F64" s="35"/>
      <c r="G64" s="35"/>
      <c r="H64" s="35"/>
      <c r="I64" s="35"/>
      <c r="J64" s="35"/>
      <c r="K64" s="35"/>
      <c r="L64" s="35"/>
      <c r="M64" s="35"/>
    </row>
    <row r="65" spans="1:13" ht="15.75" x14ac:dyDescent="0.25">
      <c r="A65" s="78"/>
      <c r="B65" s="75" t="s">
        <v>4</v>
      </c>
      <c r="C65" s="75" t="s">
        <v>5</v>
      </c>
      <c r="D65" s="75" t="s">
        <v>6</v>
      </c>
      <c r="E65" s="75" t="s">
        <v>7</v>
      </c>
      <c r="F65" s="75" t="s">
        <v>8</v>
      </c>
      <c r="G65" s="75" t="s">
        <v>9</v>
      </c>
      <c r="H65" s="75" t="s">
        <v>10</v>
      </c>
      <c r="I65" s="75" t="s">
        <v>11</v>
      </c>
      <c r="J65" s="75" t="s">
        <v>12</v>
      </c>
      <c r="K65" s="75" t="s">
        <v>13</v>
      </c>
      <c r="L65" s="75" t="s">
        <v>14</v>
      </c>
      <c r="M65" s="75" t="s">
        <v>15</v>
      </c>
    </row>
    <row r="66" spans="1:13" ht="15.75" x14ac:dyDescent="0.25">
      <c r="A66" s="78" t="s">
        <v>0</v>
      </c>
      <c r="B66" s="76">
        <v>60</v>
      </c>
      <c r="C66" s="76">
        <v>23</v>
      </c>
      <c r="D66" s="76">
        <v>35</v>
      </c>
      <c r="E66" s="76">
        <v>22</v>
      </c>
      <c r="F66" s="76">
        <v>18</v>
      </c>
      <c r="G66" s="76">
        <v>22</v>
      </c>
      <c r="H66" s="76">
        <v>57</v>
      </c>
      <c r="I66" s="76">
        <v>35</v>
      </c>
      <c r="J66" s="76">
        <v>24</v>
      </c>
      <c r="K66" s="76">
        <v>40</v>
      </c>
      <c r="L66" s="77">
        <v>46</v>
      </c>
      <c r="M66" s="77">
        <v>45</v>
      </c>
    </row>
    <row r="67" spans="1:13" ht="15.75" x14ac:dyDescent="0.25">
      <c r="A67" s="78" t="s">
        <v>1</v>
      </c>
      <c r="B67" s="76">
        <v>27</v>
      </c>
      <c r="C67" s="76">
        <v>24</v>
      </c>
      <c r="D67" s="76">
        <v>39</v>
      </c>
      <c r="E67" s="76">
        <v>19</v>
      </c>
      <c r="F67" s="76">
        <v>18</v>
      </c>
      <c r="G67" s="76">
        <v>17</v>
      </c>
      <c r="H67" s="76">
        <v>27</v>
      </c>
      <c r="I67" s="76">
        <v>22</v>
      </c>
      <c r="J67" s="76">
        <v>16</v>
      </c>
      <c r="K67" s="76">
        <v>18</v>
      </c>
      <c r="L67" s="77">
        <v>16</v>
      </c>
      <c r="M67" s="77">
        <v>32</v>
      </c>
    </row>
    <row r="68" spans="1:13" ht="15.75" x14ac:dyDescent="0.25">
      <c r="A68" s="78" t="s">
        <v>66</v>
      </c>
      <c r="B68" s="76">
        <v>6</v>
      </c>
      <c r="C68" s="76">
        <v>2</v>
      </c>
      <c r="D68" s="76">
        <v>6</v>
      </c>
      <c r="E68" s="76">
        <v>6</v>
      </c>
      <c r="F68" s="76">
        <v>5</v>
      </c>
      <c r="G68" s="76">
        <v>4</v>
      </c>
      <c r="H68" s="76">
        <v>3</v>
      </c>
      <c r="I68" s="76">
        <v>6</v>
      </c>
      <c r="J68" s="76">
        <v>4</v>
      </c>
      <c r="K68" s="76">
        <v>4</v>
      </c>
      <c r="L68" s="77">
        <v>9</v>
      </c>
      <c r="M68" s="77">
        <v>2</v>
      </c>
    </row>
    <row r="69" spans="1:13" ht="15" x14ac:dyDescent="0.2">
      <c r="A69" s="78" t="s">
        <v>67</v>
      </c>
      <c r="B69" s="79">
        <f>SUM(B66:B68)</f>
        <v>93</v>
      </c>
      <c r="C69" s="79">
        <f t="shared" ref="C69:K69" si="20">SUM(C66:C68)</f>
        <v>49</v>
      </c>
      <c r="D69" s="79">
        <f t="shared" si="20"/>
        <v>80</v>
      </c>
      <c r="E69" s="79">
        <f t="shared" si="20"/>
        <v>47</v>
      </c>
      <c r="F69" s="79">
        <f t="shared" si="20"/>
        <v>41</v>
      </c>
      <c r="G69" s="79">
        <f t="shared" si="20"/>
        <v>43</v>
      </c>
      <c r="H69" s="79">
        <f t="shared" si="20"/>
        <v>87</v>
      </c>
      <c r="I69" s="79">
        <f t="shared" si="20"/>
        <v>63</v>
      </c>
      <c r="J69" s="79">
        <f t="shared" si="20"/>
        <v>44</v>
      </c>
      <c r="K69" s="79">
        <f t="shared" si="20"/>
        <v>62</v>
      </c>
      <c r="L69" s="79">
        <v>71</v>
      </c>
      <c r="M69" s="79">
        <v>79</v>
      </c>
    </row>
  </sheetData>
  <mergeCells count="1">
    <mergeCell ref="A1:N1"/>
  </mergeCells>
  <pageMargins left="0.7" right="0.7" top="0.75" bottom="0.75" header="0.3" footer="0.3"/>
  <pageSetup scale="72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10"/>
  <sheetViews>
    <sheetView topLeftCell="A22" zoomScale="140" zoomScaleNormal="140" workbookViewId="0">
      <selection activeCell="P45" sqref="P45"/>
    </sheetView>
  </sheetViews>
  <sheetFormatPr defaultRowHeight="15" x14ac:dyDescent="0.2"/>
  <cols>
    <col min="1" max="1" width="29.5703125" style="35" customWidth="1"/>
    <col min="2" max="2" width="9.140625" style="35"/>
    <col min="3" max="3" width="7.140625" style="35" customWidth="1"/>
    <col min="4" max="4" width="6.7109375" style="35" customWidth="1"/>
    <col min="5" max="5" width="7.140625" style="35" customWidth="1"/>
    <col min="6" max="16384" width="9.140625" style="35"/>
  </cols>
  <sheetData>
    <row r="1" spans="1:14" ht="30" customHeight="1" x14ac:dyDescent="0.25">
      <c r="A1" s="174" t="s">
        <v>56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  <c r="N1" s="174"/>
    </row>
    <row r="2" spans="1:14" ht="15.75" x14ac:dyDescent="0.25">
      <c r="A2" s="7" t="s">
        <v>3</v>
      </c>
      <c r="B2" s="8" t="s">
        <v>4</v>
      </c>
      <c r="C2" s="8" t="s">
        <v>5</v>
      </c>
      <c r="D2" s="8" t="s">
        <v>6</v>
      </c>
      <c r="E2" s="8" t="s">
        <v>7</v>
      </c>
      <c r="F2" s="8" t="s">
        <v>8</v>
      </c>
      <c r="G2" s="8" t="s">
        <v>9</v>
      </c>
      <c r="H2" s="8" t="s">
        <v>10</v>
      </c>
      <c r="I2" s="8" t="s">
        <v>11</v>
      </c>
      <c r="J2" s="8" t="s">
        <v>12</v>
      </c>
      <c r="K2" s="8" t="s">
        <v>13</v>
      </c>
      <c r="L2" s="8" t="s">
        <v>14</v>
      </c>
      <c r="M2" s="8" t="s">
        <v>15</v>
      </c>
      <c r="N2" s="9" t="s">
        <v>16</v>
      </c>
    </row>
    <row r="3" spans="1:14" ht="15.75" x14ac:dyDescent="0.25">
      <c r="A3" s="43" t="s">
        <v>40</v>
      </c>
      <c r="B3" s="44">
        <v>37</v>
      </c>
      <c r="C3" s="44">
        <v>36</v>
      </c>
      <c r="D3" s="44">
        <v>38</v>
      </c>
      <c r="E3" s="44">
        <v>35</v>
      </c>
      <c r="F3" s="44">
        <v>56</v>
      </c>
      <c r="G3" s="44">
        <v>57</v>
      </c>
      <c r="H3" s="44">
        <v>60</v>
      </c>
      <c r="I3" s="44">
        <v>34</v>
      </c>
      <c r="J3" s="44">
        <v>82</v>
      </c>
      <c r="K3" s="44">
        <v>100</v>
      </c>
      <c r="L3" s="44">
        <v>40</v>
      </c>
      <c r="M3" s="45">
        <v>35</v>
      </c>
      <c r="N3" s="46">
        <f>SUM(B3:M3)</f>
        <v>610</v>
      </c>
    </row>
    <row r="4" spans="1:14" ht="15.75" x14ac:dyDescent="0.25">
      <c r="A4" s="43" t="s">
        <v>41</v>
      </c>
      <c r="B4" s="44">
        <v>23</v>
      </c>
      <c r="C4" s="44">
        <v>28</v>
      </c>
      <c r="D4" s="44">
        <v>33</v>
      </c>
      <c r="E4" s="44">
        <v>28</v>
      </c>
      <c r="F4" s="44">
        <v>38</v>
      </c>
      <c r="G4" s="44">
        <v>59</v>
      </c>
      <c r="H4" s="44">
        <v>55</v>
      </c>
      <c r="I4" s="44">
        <v>50</v>
      </c>
      <c r="J4" s="44">
        <v>52</v>
      </c>
      <c r="K4" s="44">
        <v>53</v>
      </c>
      <c r="L4" s="44">
        <v>38</v>
      </c>
      <c r="M4" s="45">
        <v>36</v>
      </c>
      <c r="N4" s="46">
        <f>SUM(B4:M4)</f>
        <v>493</v>
      </c>
    </row>
    <row r="5" spans="1:14" ht="15.75" x14ac:dyDescent="0.25">
      <c r="A5" s="43" t="s">
        <v>2</v>
      </c>
      <c r="B5" s="44">
        <v>11</v>
      </c>
      <c r="C5" s="44">
        <v>5</v>
      </c>
      <c r="D5" s="44">
        <v>7</v>
      </c>
      <c r="E5" s="44">
        <v>5</v>
      </c>
      <c r="F5" s="44">
        <v>15</v>
      </c>
      <c r="G5" s="44">
        <v>9</v>
      </c>
      <c r="H5" s="44">
        <v>11</v>
      </c>
      <c r="I5" s="44">
        <v>6</v>
      </c>
      <c r="J5" s="44">
        <v>13</v>
      </c>
      <c r="K5" s="44">
        <v>15</v>
      </c>
      <c r="L5" s="44">
        <v>6</v>
      </c>
      <c r="M5" s="45">
        <v>1</v>
      </c>
      <c r="N5" s="46">
        <f>SUM(B5:M5)</f>
        <v>104</v>
      </c>
    </row>
    <row r="6" spans="1:14" ht="15.75" x14ac:dyDescent="0.25">
      <c r="A6" s="47" t="s">
        <v>23</v>
      </c>
      <c r="B6" s="48">
        <f>SUM(B3:B5)</f>
        <v>71</v>
      </c>
      <c r="C6" s="48">
        <f t="shared" ref="C6:M6" si="0">SUM(C3:C5)</f>
        <v>69</v>
      </c>
      <c r="D6" s="48">
        <f t="shared" si="0"/>
        <v>78</v>
      </c>
      <c r="E6" s="48">
        <f t="shared" si="0"/>
        <v>68</v>
      </c>
      <c r="F6" s="48">
        <f t="shared" si="0"/>
        <v>109</v>
      </c>
      <c r="G6" s="48">
        <f t="shared" si="0"/>
        <v>125</v>
      </c>
      <c r="H6" s="48">
        <f t="shared" si="0"/>
        <v>126</v>
      </c>
      <c r="I6" s="48">
        <f t="shared" si="0"/>
        <v>90</v>
      </c>
      <c r="J6" s="48">
        <f t="shared" si="0"/>
        <v>147</v>
      </c>
      <c r="K6" s="48">
        <f t="shared" si="0"/>
        <v>168</v>
      </c>
      <c r="L6" s="48">
        <f>SUM(L3:L5)</f>
        <v>84</v>
      </c>
      <c r="M6" s="48">
        <f t="shared" si="0"/>
        <v>72</v>
      </c>
      <c r="N6" s="49">
        <f>SUM(B6:M6)</f>
        <v>1207</v>
      </c>
    </row>
    <row r="7" spans="1:14" ht="15.75" x14ac:dyDescent="0.25">
      <c r="A7" s="7" t="s">
        <v>17</v>
      </c>
      <c r="B7" s="50"/>
      <c r="C7" s="50" t="s">
        <v>25</v>
      </c>
      <c r="D7" s="50" t="s">
        <v>25</v>
      </c>
      <c r="E7" s="50" t="s">
        <v>25</v>
      </c>
      <c r="F7" s="50" t="s">
        <v>25</v>
      </c>
      <c r="G7" s="50" t="s">
        <v>25</v>
      </c>
      <c r="H7" s="50" t="s">
        <v>25</v>
      </c>
      <c r="I7" s="50" t="s">
        <v>25</v>
      </c>
      <c r="J7" s="50" t="s">
        <v>25</v>
      </c>
      <c r="K7" s="50" t="s">
        <v>25</v>
      </c>
      <c r="L7" s="50" t="s">
        <v>25</v>
      </c>
      <c r="M7" s="51" t="s">
        <v>25</v>
      </c>
      <c r="N7" s="52" t="s">
        <v>25</v>
      </c>
    </row>
    <row r="8" spans="1:14" ht="15.75" x14ac:dyDescent="0.25">
      <c r="A8" s="53" t="s">
        <v>40</v>
      </c>
      <c r="B8" s="44"/>
      <c r="C8" s="44"/>
      <c r="D8" s="44"/>
      <c r="E8" s="44"/>
      <c r="F8" s="44"/>
      <c r="G8" s="44"/>
      <c r="H8" s="44"/>
      <c r="I8" s="44"/>
      <c r="J8" s="44"/>
      <c r="K8" s="44"/>
      <c r="L8" s="44"/>
      <c r="M8" s="45"/>
      <c r="N8" s="46"/>
    </row>
    <row r="9" spans="1:14" ht="15.75" x14ac:dyDescent="0.25">
      <c r="A9" s="43" t="s">
        <v>18</v>
      </c>
      <c r="B9" s="44">
        <v>39</v>
      </c>
      <c r="C9" s="44">
        <v>29</v>
      </c>
      <c r="D9" s="44">
        <v>52</v>
      </c>
      <c r="E9" s="44">
        <v>33</v>
      </c>
      <c r="F9" s="44">
        <v>37</v>
      </c>
      <c r="G9" s="44">
        <v>32</v>
      </c>
      <c r="H9" s="44">
        <v>61</v>
      </c>
      <c r="I9" s="44">
        <v>38</v>
      </c>
      <c r="J9" s="44">
        <v>39</v>
      </c>
      <c r="K9" s="44">
        <v>45</v>
      </c>
      <c r="L9" s="44">
        <v>40</v>
      </c>
      <c r="M9" s="45">
        <v>40</v>
      </c>
      <c r="N9" s="46">
        <f t="shared" ref="N9:N14" si="1">SUM(B9:M9)</f>
        <v>485</v>
      </c>
    </row>
    <row r="10" spans="1:14" ht="15.75" x14ac:dyDescent="0.25">
      <c r="A10" s="43" t="s">
        <v>38</v>
      </c>
      <c r="B10" s="44">
        <v>2</v>
      </c>
      <c r="C10" s="44">
        <v>3</v>
      </c>
      <c r="D10" s="44">
        <v>4</v>
      </c>
      <c r="E10" s="44">
        <v>3</v>
      </c>
      <c r="F10" s="44">
        <v>3</v>
      </c>
      <c r="G10" s="44">
        <v>2</v>
      </c>
      <c r="H10" s="44">
        <v>3</v>
      </c>
      <c r="I10" s="44">
        <v>2</v>
      </c>
      <c r="J10" s="44">
        <v>4</v>
      </c>
      <c r="K10" s="44">
        <v>2</v>
      </c>
      <c r="L10" s="44">
        <v>4</v>
      </c>
      <c r="M10" s="45">
        <v>1</v>
      </c>
      <c r="N10" s="46">
        <f t="shared" si="1"/>
        <v>33</v>
      </c>
    </row>
    <row r="11" spans="1:14" ht="15.75" x14ac:dyDescent="0.25">
      <c r="A11" s="43" t="s">
        <v>39</v>
      </c>
      <c r="B11" s="44">
        <v>1</v>
      </c>
      <c r="C11" s="44">
        <v>2</v>
      </c>
      <c r="D11" s="44">
        <v>6</v>
      </c>
      <c r="E11" s="44">
        <v>1</v>
      </c>
      <c r="F11" s="44">
        <v>1</v>
      </c>
      <c r="G11" s="44">
        <v>5</v>
      </c>
      <c r="H11" s="44">
        <v>2</v>
      </c>
      <c r="I11" s="44">
        <v>4</v>
      </c>
      <c r="J11" s="44">
        <v>2</v>
      </c>
      <c r="K11" s="44">
        <v>12</v>
      </c>
      <c r="L11" s="44">
        <v>0</v>
      </c>
      <c r="M11" s="45">
        <v>5</v>
      </c>
      <c r="N11" s="46">
        <f t="shared" si="1"/>
        <v>41</v>
      </c>
    </row>
    <row r="12" spans="1:14" ht="15.75" x14ac:dyDescent="0.25">
      <c r="A12" s="43" t="s">
        <v>48</v>
      </c>
      <c r="B12" s="44">
        <v>0</v>
      </c>
      <c r="C12" s="44">
        <v>0</v>
      </c>
      <c r="D12" s="44">
        <v>0</v>
      </c>
      <c r="E12" s="44">
        <v>0</v>
      </c>
      <c r="F12" s="44">
        <v>14</v>
      </c>
      <c r="G12" s="44">
        <v>12</v>
      </c>
      <c r="H12" s="44">
        <v>8</v>
      </c>
      <c r="I12" s="44">
        <v>0</v>
      </c>
      <c r="J12" s="44">
        <v>0</v>
      </c>
      <c r="K12" s="44">
        <v>16</v>
      </c>
      <c r="L12" s="44">
        <v>8</v>
      </c>
      <c r="M12" s="45">
        <v>0</v>
      </c>
      <c r="N12" s="46">
        <f t="shared" si="1"/>
        <v>58</v>
      </c>
    </row>
    <row r="13" spans="1:14" ht="15.75" x14ac:dyDescent="0.25">
      <c r="A13" s="43" t="s">
        <v>47</v>
      </c>
      <c r="B13" s="44">
        <v>0</v>
      </c>
      <c r="C13" s="44">
        <v>2</v>
      </c>
      <c r="D13" s="44">
        <v>1</v>
      </c>
      <c r="E13" s="44">
        <v>1</v>
      </c>
      <c r="F13" s="44">
        <v>4</v>
      </c>
      <c r="G13" s="44">
        <v>1</v>
      </c>
      <c r="H13" s="44">
        <v>0</v>
      </c>
      <c r="I13" s="44">
        <v>2</v>
      </c>
      <c r="J13" s="44">
        <v>0</v>
      </c>
      <c r="K13" s="44">
        <v>0</v>
      </c>
      <c r="L13" s="44">
        <v>2</v>
      </c>
      <c r="M13" s="45">
        <v>2</v>
      </c>
      <c r="N13" s="46">
        <f t="shared" si="1"/>
        <v>15</v>
      </c>
    </row>
    <row r="14" spans="1:14" ht="15.75" x14ac:dyDescent="0.25">
      <c r="A14" s="43" t="s">
        <v>19</v>
      </c>
      <c r="B14" s="44">
        <v>1</v>
      </c>
      <c r="C14" s="44">
        <v>2</v>
      </c>
      <c r="D14" s="44">
        <v>1</v>
      </c>
      <c r="E14" s="44">
        <v>0</v>
      </c>
      <c r="F14" s="44">
        <v>9</v>
      </c>
      <c r="G14" s="44">
        <v>3</v>
      </c>
      <c r="H14" s="44">
        <v>0</v>
      </c>
      <c r="I14" s="44">
        <v>1</v>
      </c>
      <c r="J14" s="44">
        <v>0</v>
      </c>
      <c r="K14" s="44">
        <v>1</v>
      </c>
      <c r="L14" s="44">
        <v>2</v>
      </c>
      <c r="M14" s="45">
        <v>0</v>
      </c>
      <c r="N14" s="46">
        <f t="shared" si="1"/>
        <v>20</v>
      </c>
    </row>
    <row r="15" spans="1:14" ht="15.75" x14ac:dyDescent="0.25">
      <c r="A15" s="43" t="s">
        <v>29</v>
      </c>
      <c r="B15" s="44">
        <v>0</v>
      </c>
      <c r="C15" s="44">
        <v>0</v>
      </c>
      <c r="D15" s="44">
        <v>0</v>
      </c>
      <c r="E15" s="44">
        <v>0</v>
      </c>
      <c r="F15" s="44">
        <v>0</v>
      </c>
      <c r="G15" s="44">
        <v>0</v>
      </c>
      <c r="H15" s="44">
        <v>0</v>
      </c>
      <c r="I15" s="44">
        <v>0</v>
      </c>
      <c r="J15" s="44">
        <v>0</v>
      </c>
      <c r="K15" s="44">
        <v>0</v>
      </c>
      <c r="L15" s="44">
        <v>0</v>
      </c>
      <c r="M15" s="45">
        <v>0</v>
      </c>
      <c r="N15" s="46">
        <f>SUM(B15:M15)</f>
        <v>0</v>
      </c>
    </row>
    <row r="16" spans="1:14" ht="16.5" customHeight="1" x14ac:dyDescent="0.25">
      <c r="A16" s="57" t="s">
        <v>62</v>
      </c>
      <c r="B16" s="58"/>
      <c r="C16" s="58">
        <f t="shared" ref="C16:N16" si="2">SUM(C9:C15)</f>
        <v>38</v>
      </c>
      <c r="D16" s="58">
        <f t="shared" si="2"/>
        <v>64</v>
      </c>
      <c r="E16" s="58">
        <f t="shared" si="2"/>
        <v>38</v>
      </c>
      <c r="F16" s="58">
        <f t="shared" si="2"/>
        <v>68</v>
      </c>
      <c r="G16" s="58">
        <f t="shared" si="2"/>
        <v>55</v>
      </c>
      <c r="H16" s="58">
        <f t="shared" si="2"/>
        <v>74</v>
      </c>
      <c r="I16" s="58">
        <f t="shared" si="2"/>
        <v>47</v>
      </c>
      <c r="J16" s="58">
        <f t="shared" si="2"/>
        <v>45</v>
      </c>
      <c r="K16" s="58">
        <f t="shared" si="2"/>
        <v>76</v>
      </c>
      <c r="L16" s="58">
        <f t="shared" si="2"/>
        <v>56</v>
      </c>
      <c r="M16" s="58">
        <f t="shared" si="2"/>
        <v>48</v>
      </c>
      <c r="N16" s="59">
        <f t="shared" si="2"/>
        <v>652</v>
      </c>
    </row>
    <row r="17" spans="1:14" ht="19.5" customHeight="1" x14ac:dyDescent="0.25">
      <c r="A17" s="60" t="s">
        <v>58</v>
      </c>
      <c r="B17" s="61">
        <v>100</v>
      </c>
      <c r="C17" s="61">
        <v>97</v>
      </c>
      <c r="D17" s="61">
        <v>77</v>
      </c>
      <c r="E17" s="61">
        <v>73</v>
      </c>
      <c r="F17" s="61">
        <v>73</v>
      </c>
      <c r="G17" s="61">
        <v>89</v>
      </c>
      <c r="H17" s="61">
        <v>84</v>
      </c>
      <c r="I17" s="61">
        <v>66</v>
      </c>
      <c r="J17" s="61">
        <v>103</v>
      </c>
      <c r="K17" s="61">
        <v>143</v>
      </c>
      <c r="L17" s="61">
        <v>139</v>
      </c>
      <c r="M17" s="61">
        <v>128</v>
      </c>
      <c r="N17" s="61"/>
    </row>
    <row r="18" spans="1:14" ht="15.75" x14ac:dyDescent="0.25">
      <c r="A18" s="62" t="s">
        <v>1</v>
      </c>
      <c r="B18" s="63"/>
      <c r="C18" s="63"/>
      <c r="D18" s="63"/>
      <c r="E18" s="63"/>
      <c r="F18" s="63"/>
      <c r="G18" s="63"/>
      <c r="H18" s="63"/>
      <c r="I18" s="63"/>
      <c r="J18" s="63"/>
      <c r="K18" s="63"/>
      <c r="L18" s="63"/>
      <c r="M18" s="64"/>
      <c r="N18" s="65"/>
    </row>
    <row r="19" spans="1:14" ht="15.75" x14ac:dyDescent="0.25">
      <c r="A19" s="43" t="s">
        <v>18</v>
      </c>
      <c r="B19" s="44">
        <v>35</v>
      </c>
      <c r="C19" s="44">
        <v>24</v>
      </c>
      <c r="D19" s="44">
        <v>25</v>
      </c>
      <c r="E19" s="44">
        <v>17</v>
      </c>
      <c r="F19" s="44">
        <v>15</v>
      </c>
      <c r="G19" s="44">
        <v>20</v>
      </c>
      <c r="H19" s="44">
        <v>31</v>
      </c>
      <c r="I19" s="44">
        <v>17</v>
      </c>
      <c r="J19" s="44">
        <v>43</v>
      </c>
      <c r="K19" s="44">
        <v>25</v>
      </c>
      <c r="L19" s="44">
        <v>19</v>
      </c>
      <c r="M19" s="45">
        <v>33</v>
      </c>
      <c r="N19" s="46">
        <f t="shared" ref="N19:N27" si="3">SUM(B19:M19)</f>
        <v>304</v>
      </c>
    </row>
    <row r="20" spans="1:14" ht="15.75" x14ac:dyDescent="0.25">
      <c r="A20" s="43" t="s">
        <v>30</v>
      </c>
      <c r="B20" s="44">
        <v>0</v>
      </c>
      <c r="C20" s="44">
        <v>0</v>
      </c>
      <c r="D20" s="44">
        <v>0</v>
      </c>
      <c r="E20" s="44">
        <v>0</v>
      </c>
      <c r="F20" s="44">
        <v>0</v>
      </c>
      <c r="G20" s="44">
        <v>0</v>
      </c>
      <c r="H20" s="44">
        <v>0</v>
      </c>
      <c r="I20" s="44">
        <v>0</v>
      </c>
      <c r="J20" s="44">
        <v>0</v>
      </c>
      <c r="K20" s="44">
        <v>0</v>
      </c>
      <c r="L20" s="44">
        <v>0</v>
      </c>
      <c r="M20" s="45">
        <v>0</v>
      </c>
      <c r="N20" s="46">
        <f t="shared" si="3"/>
        <v>0</v>
      </c>
    </row>
    <row r="21" spans="1:14" ht="15.75" x14ac:dyDescent="0.25">
      <c r="A21" s="43" t="s">
        <v>44</v>
      </c>
      <c r="B21" s="44">
        <v>2</v>
      </c>
      <c r="C21" s="44">
        <v>0</v>
      </c>
      <c r="D21" s="44">
        <v>0</v>
      </c>
      <c r="E21" s="44">
        <v>1</v>
      </c>
      <c r="F21" s="44">
        <v>0</v>
      </c>
      <c r="G21" s="44">
        <v>3</v>
      </c>
      <c r="H21" s="44">
        <v>0</v>
      </c>
      <c r="I21" s="44">
        <v>3</v>
      </c>
      <c r="J21" s="44">
        <v>1</v>
      </c>
      <c r="K21" s="44">
        <v>1</v>
      </c>
      <c r="L21" s="44">
        <v>0</v>
      </c>
      <c r="M21" s="45">
        <v>0</v>
      </c>
      <c r="N21" s="46">
        <f t="shared" si="3"/>
        <v>11</v>
      </c>
    </row>
    <row r="22" spans="1:14" ht="31.5" customHeight="1" x14ac:dyDescent="0.25">
      <c r="A22" s="43" t="s">
        <v>45</v>
      </c>
      <c r="B22" s="44">
        <v>1</v>
      </c>
      <c r="C22" s="44">
        <v>2</v>
      </c>
      <c r="D22" s="44">
        <v>0</v>
      </c>
      <c r="E22" s="44">
        <v>1</v>
      </c>
      <c r="F22" s="44">
        <v>1</v>
      </c>
      <c r="G22" s="44">
        <v>0</v>
      </c>
      <c r="H22" s="44">
        <v>2</v>
      </c>
      <c r="I22" s="44">
        <v>8</v>
      </c>
      <c r="J22" s="44">
        <v>0</v>
      </c>
      <c r="K22" s="44">
        <v>1</v>
      </c>
      <c r="L22" s="44">
        <v>0</v>
      </c>
      <c r="M22" s="45">
        <v>1</v>
      </c>
      <c r="N22" s="46">
        <f t="shared" si="3"/>
        <v>17</v>
      </c>
    </row>
    <row r="23" spans="1:14" ht="15.75" x14ac:dyDescent="0.25">
      <c r="A23" s="43" t="s">
        <v>46</v>
      </c>
      <c r="B23" s="44">
        <v>0</v>
      </c>
      <c r="C23" s="44">
        <v>0</v>
      </c>
      <c r="D23" s="44">
        <v>0</v>
      </c>
      <c r="E23" s="44">
        <v>0</v>
      </c>
      <c r="F23" s="44">
        <v>0</v>
      </c>
      <c r="G23" s="44">
        <v>0</v>
      </c>
      <c r="H23" s="44">
        <v>0</v>
      </c>
      <c r="I23" s="44">
        <v>0</v>
      </c>
      <c r="J23" s="44">
        <v>0</v>
      </c>
      <c r="K23" s="44">
        <v>0</v>
      </c>
      <c r="L23" s="44">
        <v>0</v>
      </c>
      <c r="M23" s="45">
        <v>0</v>
      </c>
      <c r="N23" s="46">
        <f t="shared" si="3"/>
        <v>0</v>
      </c>
    </row>
    <row r="24" spans="1:14" ht="15.75" x14ac:dyDescent="0.25">
      <c r="A24" s="43" t="s">
        <v>47</v>
      </c>
      <c r="B24" s="44">
        <v>1</v>
      </c>
      <c r="C24" s="44">
        <v>1</v>
      </c>
      <c r="D24" s="44">
        <v>0</v>
      </c>
      <c r="E24" s="44">
        <v>0</v>
      </c>
      <c r="F24" s="44">
        <v>0</v>
      </c>
      <c r="G24" s="44">
        <v>0</v>
      </c>
      <c r="H24" s="44">
        <v>0</v>
      </c>
      <c r="I24" s="44">
        <v>0</v>
      </c>
      <c r="J24" s="44">
        <v>0</v>
      </c>
      <c r="K24" s="44">
        <v>0</v>
      </c>
      <c r="L24" s="44">
        <v>0</v>
      </c>
      <c r="M24" s="45">
        <v>0</v>
      </c>
      <c r="N24" s="46">
        <f t="shared" si="3"/>
        <v>2</v>
      </c>
    </row>
    <row r="25" spans="1:14" ht="15.75" x14ac:dyDescent="0.25">
      <c r="A25" s="43" t="s">
        <v>19</v>
      </c>
      <c r="B25" s="44">
        <v>8</v>
      </c>
      <c r="C25" s="44">
        <v>9</v>
      </c>
      <c r="D25" s="44">
        <v>16</v>
      </c>
      <c r="E25" s="44">
        <v>6</v>
      </c>
      <c r="F25" s="44">
        <v>12</v>
      </c>
      <c r="G25" s="44">
        <v>24</v>
      </c>
      <c r="H25" s="44">
        <v>30</v>
      </c>
      <c r="I25" s="44">
        <v>14</v>
      </c>
      <c r="J25" s="44">
        <v>21</v>
      </c>
      <c r="K25" s="44">
        <v>21</v>
      </c>
      <c r="L25" s="44">
        <v>11</v>
      </c>
      <c r="M25" s="45">
        <v>8</v>
      </c>
      <c r="N25" s="46">
        <f t="shared" si="3"/>
        <v>180</v>
      </c>
    </row>
    <row r="26" spans="1:14" ht="15.75" x14ac:dyDescent="0.25">
      <c r="A26" s="43" t="s">
        <v>32</v>
      </c>
      <c r="B26" s="44">
        <v>0</v>
      </c>
      <c r="C26" s="44">
        <v>0</v>
      </c>
      <c r="D26" s="44">
        <v>0</v>
      </c>
      <c r="E26" s="44">
        <v>2</v>
      </c>
      <c r="F26" s="44">
        <v>3</v>
      </c>
      <c r="G26" s="44">
        <v>0</v>
      </c>
      <c r="H26" s="44">
        <v>0</v>
      </c>
      <c r="I26" s="44">
        <v>0</v>
      </c>
      <c r="J26" s="44">
        <v>0</v>
      </c>
      <c r="K26" s="44">
        <v>3</v>
      </c>
      <c r="L26" s="44">
        <v>0</v>
      </c>
      <c r="M26" s="45">
        <v>2</v>
      </c>
      <c r="N26" s="46">
        <f t="shared" si="3"/>
        <v>10</v>
      </c>
    </row>
    <row r="27" spans="1:14" ht="15.75" x14ac:dyDescent="0.25">
      <c r="A27" s="43" t="s">
        <v>29</v>
      </c>
      <c r="B27" s="44">
        <v>0</v>
      </c>
      <c r="C27" s="44">
        <v>0</v>
      </c>
      <c r="D27" s="44">
        <v>0</v>
      </c>
      <c r="E27" s="44">
        <v>0</v>
      </c>
      <c r="F27" s="44">
        <v>1</v>
      </c>
      <c r="G27" s="44">
        <v>0</v>
      </c>
      <c r="H27" s="44">
        <v>1</v>
      </c>
      <c r="I27" s="44">
        <v>1</v>
      </c>
      <c r="J27" s="44">
        <v>4</v>
      </c>
      <c r="K27" s="44">
        <v>2</v>
      </c>
      <c r="L27" s="44">
        <v>2</v>
      </c>
      <c r="M27" s="45">
        <v>0</v>
      </c>
      <c r="N27" s="46">
        <f t="shared" si="3"/>
        <v>11</v>
      </c>
    </row>
    <row r="28" spans="1:14" ht="15.75" x14ac:dyDescent="0.25">
      <c r="A28" s="57" t="s">
        <v>63</v>
      </c>
      <c r="B28" s="58">
        <f>SUM(B19:B27)</f>
        <v>47</v>
      </c>
      <c r="C28" s="58">
        <f>SUM(C19:C27)</f>
        <v>36</v>
      </c>
      <c r="D28" s="58">
        <f>SUM(D19:D27)</f>
        <v>41</v>
      </c>
      <c r="E28" s="58">
        <f>SUM(E19:E27)</f>
        <v>27</v>
      </c>
      <c r="F28" s="58">
        <v>37</v>
      </c>
      <c r="G28" s="58">
        <f t="shared" ref="G28:L28" si="4">SUM(G19:G27)</f>
        <v>47</v>
      </c>
      <c r="H28" s="58">
        <f t="shared" si="4"/>
        <v>64</v>
      </c>
      <c r="I28" s="58">
        <f t="shared" si="4"/>
        <v>43</v>
      </c>
      <c r="J28" s="58">
        <f t="shared" si="4"/>
        <v>69</v>
      </c>
      <c r="K28" s="58">
        <f t="shared" si="4"/>
        <v>53</v>
      </c>
      <c r="L28" s="58">
        <f t="shared" si="4"/>
        <v>32</v>
      </c>
      <c r="M28" s="58">
        <v>43</v>
      </c>
      <c r="N28" s="59">
        <f>SUM(B28:M28)</f>
        <v>539</v>
      </c>
    </row>
    <row r="29" spans="1:14" ht="15.75" x14ac:dyDescent="0.25">
      <c r="A29" s="60" t="s">
        <v>64</v>
      </c>
      <c r="B29" s="61">
        <v>41</v>
      </c>
      <c r="C29" s="61">
        <v>33</v>
      </c>
      <c r="D29" s="61">
        <v>27</v>
      </c>
      <c r="E29" s="61">
        <v>32</v>
      </c>
      <c r="F29" s="61">
        <v>42</v>
      </c>
      <c r="G29" s="61">
        <v>57</v>
      </c>
      <c r="H29" s="61">
        <v>49</v>
      </c>
      <c r="I29" s="61">
        <v>53</v>
      </c>
      <c r="J29" s="61">
        <v>36</v>
      </c>
      <c r="K29" s="61">
        <v>38</v>
      </c>
      <c r="L29" s="61">
        <v>44</v>
      </c>
      <c r="M29" s="61">
        <v>40</v>
      </c>
      <c r="N29" s="61"/>
    </row>
    <row r="30" spans="1:14" ht="15.75" x14ac:dyDescent="0.25">
      <c r="A30" s="66" t="s">
        <v>54</v>
      </c>
      <c r="B30" s="67"/>
      <c r="C30" s="67"/>
      <c r="D30" s="67"/>
      <c r="E30" s="67"/>
      <c r="F30" s="67"/>
      <c r="G30" s="67"/>
      <c r="H30" s="67"/>
      <c r="I30" s="67"/>
      <c r="J30" s="67"/>
      <c r="K30" s="67"/>
      <c r="L30" s="67"/>
      <c r="M30" s="68"/>
      <c r="N30" s="69"/>
    </row>
    <row r="31" spans="1:14" ht="15.75" x14ac:dyDescent="0.25">
      <c r="A31" s="43" t="s">
        <v>28</v>
      </c>
      <c r="B31" s="44">
        <v>0</v>
      </c>
      <c r="C31" s="44">
        <v>0</v>
      </c>
      <c r="D31" s="44">
        <v>0</v>
      </c>
      <c r="E31" s="44">
        <v>0</v>
      </c>
      <c r="F31" s="44">
        <v>1</v>
      </c>
      <c r="G31" s="44">
        <v>3</v>
      </c>
      <c r="H31" s="44">
        <v>0</v>
      </c>
      <c r="I31" s="44">
        <v>0</v>
      </c>
      <c r="J31" s="44">
        <v>4</v>
      </c>
      <c r="K31" s="44">
        <v>2</v>
      </c>
      <c r="L31" s="44">
        <v>1</v>
      </c>
      <c r="M31" s="45">
        <v>0</v>
      </c>
      <c r="N31" s="46">
        <f t="shared" ref="N31:N39" si="5">SUM(B31:M31)</f>
        <v>11</v>
      </c>
    </row>
    <row r="32" spans="1:14" ht="15.75" x14ac:dyDescent="0.25">
      <c r="A32" s="43" t="s">
        <v>33</v>
      </c>
      <c r="B32" s="44">
        <v>10</v>
      </c>
      <c r="C32" s="44">
        <v>6</v>
      </c>
      <c r="D32" s="44">
        <v>7</v>
      </c>
      <c r="E32" s="44">
        <v>6</v>
      </c>
      <c r="F32" s="44">
        <v>5</v>
      </c>
      <c r="G32" s="44">
        <v>13</v>
      </c>
      <c r="H32" s="44">
        <v>7</v>
      </c>
      <c r="I32" s="44">
        <v>6</v>
      </c>
      <c r="J32" s="44">
        <v>7</v>
      </c>
      <c r="K32" s="44">
        <v>8</v>
      </c>
      <c r="L32" s="44">
        <v>7</v>
      </c>
      <c r="M32" s="45">
        <v>3</v>
      </c>
      <c r="N32" s="46">
        <f t="shared" si="5"/>
        <v>85</v>
      </c>
    </row>
    <row r="33" spans="1:14" ht="15.75" x14ac:dyDescent="0.25">
      <c r="A33" s="43" t="s">
        <v>26</v>
      </c>
      <c r="B33" s="44">
        <v>0</v>
      </c>
      <c r="C33" s="44">
        <v>0</v>
      </c>
      <c r="D33" s="44">
        <v>0</v>
      </c>
      <c r="E33" s="44">
        <v>0</v>
      </c>
      <c r="F33" s="44">
        <v>0</v>
      </c>
      <c r="G33" s="44">
        <v>0</v>
      </c>
      <c r="H33" s="44">
        <v>0</v>
      </c>
      <c r="I33" s="44">
        <v>0</v>
      </c>
      <c r="J33" s="44">
        <v>0</v>
      </c>
      <c r="K33" s="44">
        <v>0</v>
      </c>
      <c r="L33" s="44">
        <v>0</v>
      </c>
      <c r="M33" s="45">
        <v>0</v>
      </c>
      <c r="N33" s="46">
        <f t="shared" si="5"/>
        <v>0</v>
      </c>
    </row>
    <row r="34" spans="1:14" ht="15.75" x14ac:dyDescent="0.25">
      <c r="A34" s="43" t="s">
        <v>29</v>
      </c>
      <c r="B34" s="44">
        <v>0</v>
      </c>
      <c r="C34" s="44">
        <v>0</v>
      </c>
      <c r="D34" s="44">
        <v>0</v>
      </c>
      <c r="E34" s="44">
        <v>0</v>
      </c>
      <c r="F34" s="44">
        <v>0</v>
      </c>
      <c r="G34" s="44">
        <v>0</v>
      </c>
      <c r="H34" s="44">
        <v>0</v>
      </c>
      <c r="I34" s="44">
        <v>0</v>
      </c>
      <c r="J34" s="44">
        <v>0</v>
      </c>
      <c r="K34" s="44">
        <v>0</v>
      </c>
      <c r="L34" s="44">
        <v>0</v>
      </c>
      <c r="M34" s="45">
        <v>0</v>
      </c>
      <c r="N34" s="46">
        <f t="shared" si="5"/>
        <v>0</v>
      </c>
    </row>
    <row r="35" spans="1:14" ht="15.75" x14ac:dyDescent="0.25">
      <c r="A35" s="43" t="s">
        <v>49</v>
      </c>
      <c r="B35" s="44">
        <v>0</v>
      </c>
      <c r="C35" s="44">
        <v>0</v>
      </c>
      <c r="D35" s="44">
        <v>0</v>
      </c>
      <c r="E35" s="44">
        <v>0</v>
      </c>
      <c r="F35" s="44">
        <v>0</v>
      </c>
      <c r="G35" s="44">
        <v>0</v>
      </c>
      <c r="H35" s="44">
        <v>0</v>
      </c>
      <c r="I35" s="44">
        <v>0</v>
      </c>
      <c r="J35" s="44">
        <v>0</v>
      </c>
      <c r="K35" s="44">
        <v>0</v>
      </c>
      <c r="L35" s="44">
        <v>0</v>
      </c>
      <c r="M35" s="45">
        <v>0</v>
      </c>
      <c r="N35" s="46">
        <f t="shared" si="5"/>
        <v>0</v>
      </c>
    </row>
    <row r="36" spans="1:14" ht="15.75" x14ac:dyDescent="0.25">
      <c r="A36" s="57" t="s">
        <v>61</v>
      </c>
      <c r="B36" s="58">
        <f t="shared" ref="B36:M36" si="6">SUM(B31:B35)</f>
        <v>10</v>
      </c>
      <c r="C36" s="58">
        <f t="shared" si="6"/>
        <v>6</v>
      </c>
      <c r="D36" s="58">
        <f t="shared" si="6"/>
        <v>7</v>
      </c>
      <c r="E36" s="58">
        <f t="shared" si="6"/>
        <v>6</v>
      </c>
      <c r="F36" s="58">
        <f t="shared" si="6"/>
        <v>6</v>
      </c>
      <c r="G36" s="58">
        <f t="shared" si="6"/>
        <v>16</v>
      </c>
      <c r="H36" s="58">
        <f t="shared" si="6"/>
        <v>7</v>
      </c>
      <c r="I36" s="58">
        <f t="shared" si="6"/>
        <v>6</v>
      </c>
      <c r="J36" s="58">
        <f t="shared" si="6"/>
        <v>11</v>
      </c>
      <c r="K36" s="58">
        <f t="shared" si="6"/>
        <v>10</v>
      </c>
      <c r="L36" s="58">
        <f t="shared" si="6"/>
        <v>8</v>
      </c>
      <c r="M36" s="70">
        <f t="shared" si="6"/>
        <v>3</v>
      </c>
      <c r="N36" s="59">
        <f>SUM(B36:M36)</f>
        <v>96</v>
      </c>
    </row>
    <row r="37" spans="1:14" ht="19.5" customHeight="1" x14ac:dyDescent="0.25">
      <c r="A37" s="60" t="s">
        <v>60</v>
      </c>
      <c r="B37" s="61">
        <v>6</v>
      </c>
      <c r="C37" s="61">
        <v>5</v>
      </c>
      <c r="D37" s="61">
        <v>5</v>
      </c>
      <c r="E37" s="61">
        <v>7</v>
      </c>
      <c r="F37" s="61">
        <v>13</v>
      </c>
      <c r="G37" s="61">
        <v>3</v>
      </c>
      <c r="H37" s="61">
        <v>8</v>
      </c>
      <c r="I37" s="61">
        <v>7</v>
      </c>
      <c r="J37" s="61">
        <v>10</v>
      </c>
      <c r="K37" s="61">
        <v>4</v>
      </c>
      <c r="L37" s="61">
        <v>3</v>
      </c>
      <c r="M37" s="61">
        <v>1</v>
      </c>
      <c r="N37" s="61"/>
    </row>
    <row r="38" spans="1:14" ht="17.25" customHeight="1" x14ac:dyDescent="0.25">
      <c r="A38" s="66" t="s">
        <v>24</v>
      </c>
      <c r="B38" s="67">
        <f t="shared" ref="B38:M38" si="7">B16+B28+B36</f>
        <v>57</v>
      </c>
      <c r="C38" s="67">
        <f t="shared" si="7"/>
        <v>80</v>
      </c>
      <c r="D38" s="67">
        <f t="shared" si="7"/>
        <v>112</v>
      </c>
      <c r="E38" s="67">
        <f t="shared" si="7"/>
        <v>71</v>
      </c>
      <c r="F38" s="67">
        <f t="shared" si="7"/>
        <v>111</v>
      </c>
      <c r="G38" s="67">
        <f t="shared" si="7"/>
        <v>118</v>
      </c>
      <c r="H38" s="67">
        <f t="shared" si="7"/>
        <v>145</v>
      </c>
      <c r="I38" s="67">
        <f t="shared" si="7"/>
        <v>96</v>
      </c>
      <c r="J38" s="67">
        <f t="shared" si="7"/>
        <v>125</v>
      </c>
      <c r="K38" s="67">
        <f t="shared" si="7"/>
        <v>139</v>
      </c>
      <c r="L38" s="67">
        <f t="shared" si="7"/>
        <v>96</v>
      </c>
      <c r="M38" s="67">
        <f t="shared" si="7"/>
        <v>94</v>
      </c>
      <c r="N38" s="69">
        <f t="shared" si="5"/>
        <v>1244</v>
      </c>
    </row>
    <row r="39" spans="1:14" ht="15.75" x14ac:dyDescent="0.25">
      <c r="A39" s="54" t="s">
        <v>42</v>
      </c>
      <c r="B39" s="44">
        <f t="shared" ref="B39:M39" si="8">SUM(B9,B19,B32)</f>
        <v>84</v>
      </c>
      <c r="C39" s="44">
        <f t="shared" si="8"/>
        <v>59</v>
      </c>
      <c r="D39" s="44">
        <f t="shared" si="8"/>
        <v>84</v>
      </c>
      <c r="E39" s="44">
        <f t="shared" si="8"/>
        <v>56</v>
      </c>
      <c r="F39" s="44">
        <f t="shared" si="8"/>
        <v>57</v>
      </c>
      <c r="G39" s="44">
        <f t="shared" si="8"/>
        <v>65</v>
      </c>
      <c r="H39" s="44">
        <f t="shared" si="8"/>
        <v>99</v>
      </c>
      <c r="I39" s="44">
        <f t="shared" si="8"/>
        <v>61</v>
      </c>
      <c r="J39" s="44">
        <f t="shared" si="8"/>
        <v>89</v>
      </c>
      <c r="K39" s="44">
        <f t="shared" si="8"/>
        <v>78</v>
      </c>
      <c r="L39" s="44">
        <f>SUM(S35,L19,L32)</f>
        <v>26</v>
      </c>
      <c r="M39" s="44">
        <f t="shared" si="8"/>
        <v>76</v>
      </c>
      <c r="N39" s="49">
        <f t="shared" si="5"/>
        <v>834</v>
      </c>
    </row>
    <row r="40" spans="1:14" ht="15.75" x14ac:dyDescent="0.25">
      <c r="A40" s="54" t="s">
        <v>35</v>
      </c>
      <c r="B40" s="55">
        <f>B39/B38</f>
        <v>1.4736842105263157</v>
      </c>
      <c r="C40" s="55">
        <f t="shared" ref="C40:J40" si="9">C39/C38</f>
        <v>0.73750000000000004</v>
      </c>
      <c r="D40" s="55">
        <f t="shared" si="9"/>
        <v>0.75</v>
      </c>
      <c r="E40" s="55">
        <f t="shared" si="9"/>
        <v>0.78873239436619713</v>
      </c>
      <c r="F40" s="55">
        <f t="shared" si="9"/>
        <v>0.51351351351351349</v>
      </c>
      <c r="G40" s="55">
        <f t="shared" si="9"/>
        <v>0.55084745762711862</v>
      </c>
      <c r="H40" s="55">
        <f t="shared" si="9"/>
        <v>0.6827586206896552</v>
      </c>
      <c r="I40" s="55">
        <f t="shared" si="9"/>
        <v>0.63541666666666663</v>
      </c>
      <c r="J40" s="55">
        <f t="shared" si="9"/>
        <v>0.71199999999999997</v>
      </c>
      <c r="K40" s="55">
        <f>K39/K38</f>
        <v>0.5611510791366906</v>
      </c>
      <c r="L40" s="55">
        <f>L39/L38</f>
        <v>0.27083333333333331</v>
      </c>
      <c r="M40" s="55">
        <f>M39/M38</f>
        <v>0.80851063829787229</v>
      </c>
      <c r="N40" s="56">
        <f>N39/N38</f>
        <v>0.67041800643086813</v>
      </c>
    </row>
    <row r="41" spans="1:14" ht="15.75" x14ac:dyDescent="0.25">
      <c r="A41" s="54" t="s">
        <v>43</v>
      </c>
      <c r="B41" s="44">
        <f t="shared" ref="B41:M41" si="10">B15+B27+B34</f>
        <v>0</v>
      </c>
      <c r="C41" s="44">
        <f t="shared" si="10"/>
        <v>0</v>
      </c>
      <c r="D41" s="44">
        <f t="shared" si="10"/>
        <v>0</v>
      </c>
      <c r="E41" s="44">
        <f t="shared" si="10"/>
        <v>0</v>
      </c>
      <c r="F41" s="44">
        <f t="shared" si="10"/>
        <v>1</v>
      </c>
      <c r="G41" s="44">
        <f t="shared" si="10"/>
        <v>0</v>
      </c>
      <c r="H41" s="44">
        <f t="shared" si="10"/>
        <v>1</v>
      </c>
      <c r="I41" s="44">
        <f t="shared" si="10"/>
        <v>1</v>
      </c>
      <c r="J41" s="44">
        <f t="shared" si="10"/>
        <v>4</v>
      </c>
      <c r="K41" s="44">
        <f t="shared" si="10"/>
        <v>2</v>
      </c>
      <c r="L41" s="44">
        <f t="shared" si="10"/>
        <v>2</v>
      </c>
      <c r="M41" s="44">
        <f t="shared" si="10"/>
        <v>0</v>
      </c>
      <c r="N41" s="49">
        <f>SUM(B41:M41)</f>
        <v>11</v>
      </c>
    </row>
    <row r="42" spans="1:14" ht="15.75" x14ac:dyDescent="0.25">
      <c r="A42" s="54" t="s">
        <v>31</v>
      </c>
      <c r="B42" s="44">
        <f>B26</f>
        <v>0</v>
      </c>
      <c r="C42" s="44">
        <f t="shared" ref="C42:M42" si="11">C26</f>
        <v>0</v>
      </c>
      <c r="D42" s="44">
        <f t="shared" si="11"/>
        <v>0</v>
      </c>
      <c r="E42" s="44">
        <f t="shared" si="11"/>
        <v>2</v>
      </c>
      <c r="F42" s="44">
        <f t="shared" si="11"/>
        <v>3</v>
      </c>
      <c r="G42" s="44">
        <f t="shared" si="11"/>
        <v>0</v>
      </c>
      <c r="H42" s="44">
        <f t="shared" si="11"/>
        <v>0</v>
      </c>
      <c r="I42" s="44">
        <f t="shared" si="11"/>
        <v>0</v>
      </c>
      <c r="J42" s="44">
        <f t="shared" si="11"/>
        <v>0</v>
      </c>
      <c r="K42" s="44">
        <f t="shared" si="11"/>
        <v>3</v>
      </c>
      <c r="L42" s="44">
        <f t="shared" si="11"/>
        <v>0</v>
      </c>
      <c r="M42" s="44">
        <f t="shared" si="11"/>
        <v>2</v>
      </c>
      <c r="N42" s="49">
        <f>SUM(B42:M42)</f>
        <v>10</v>
      </c>
    </row>
    <row r="43" spans="1:14" ht="15.75" x14ac:dyDescent="0.25">
      <c r="A43" s="54" t="s">
        <v>30</v>
      </c>
      <c r="B43" s="44">
        <f>B20+B12</f>
        <v>0</v>
      </c>
      <c r="C43" s="44">
        <f>C20+C12</f>
        <v>0</v>
      </c>
      <c r="D43" s="44">
        <f>D20+D12</f>
        <v>0</v>
      </c>
      <c r="E43" s="44">
        <f>E20+E12</f>
        <v>0</v>
      </c>
      <c r="F43" s="44">
        <f>F20+F12</f>
        <v>14</v>
      </c>
      <c r="G43" s="44">
        <f>G12+G20</f>
        <v>12</v>
      </c>
      <c r="H43" s="44">
        <f>H20+H12</f>
        <v>8</v>
      </c>
      <c r="I43" s="44">
        <f>I20+I12</f>
        <v>0</v>
      </c>
      <c r="J43" s="44">
        <f>J20+J12</f>
        <v>0</v>
      </c>
      <c r="K43" s="44">
        <f>K20+K12</f>
        <v>16</v>
      </c>
      <c r="L43" s="44">
        <f>L20+L12</f>
        <v>8</v>
      </c>
      <c r="M43" s="44">
        <f>M12+M20</f>
        <v>0</v>
      </c>
      <c r="N43" s="49">
        <f>SUM(B43:M43)</f>
        <v>58</v>
      </c>
    </row>
    <row r="44" spans="1:14" ht="15.75" x14ac:dyDescent="0.25">
      <c r="A44" s="54" t="s">
        <v>34</v>
      </c>
      <c r="B44" s="44">
        <f>B10+B11+B21+B22+B23</f>
        <v>6</v>
      </c>
      <c r="C44" s="44">
        <f>C10+C11+C21+C22+C23</f>
        <v>7</v>
      </c>
      <c r="D44" s="44">
        <v>0</v>
      </c>
      <c r="E44" s="44">
        <f t="shared" ref="E44:M44" si="12">E10+E11+E21+E22+E23</f>
        <v>6</v>
      </c>
      <c r="F44" s="44">
        <f t="shared" si="12"/>
        <v>5</v>
      </c>
      <c r="G44" s="44">
        <f t="shared" si="12"/>
        <v>10</v>
      </c>
      <c r="H44" s="44">
        <f t="shared" si="12"/>
        <v>7</v>
      </c>
      <c r="I44" s="44">
        <f t="shared" si="12"/>
        <v>17</v>
      </c>
      <c r="J44" s="44">
        <f t="shared" si="12"/>
        <v>7</v>
      </c>
      <c r="K44" s="44">
        <f t="shared" si="12"/>
        <v>16</v>
      </c>
      <c r="L44" s="44">
        <f t="shared" si="12"/>
        <v>4</v>
      </c>
      <c r="M44" s="44">
        <f t="shared" si="12"/>
        <v>7</v>
      </c>
      <c r="N44" s="49">
        <f>SUM(B44:M44)</f>
        <v>92</v>
      </c>
    </row>
    <row r="45" spans="1:14" ht="15.75" x14ac:dyDescent="0.25">
      <c r="A45" s="54" t="s">
        <v>36</v>
      </c>
      <c r="B45" s="55">
        <f>B44/B38</f>
        <v>0.10526315789473684</v>
      </c>
      <c r="C45" s="55">
        <f t="shared" ref="C45:J45" si="13">C44/C38</f>
        <v>8.7499999999999994E-2</v>
      </c>
      <c r="D45" s="55">
        <f t="shared" si="13"/>
        <v>0</v>
      </c>
      <c r="E45" s="55">
        <f t="shared" si="13"/>
        <v>8.4507042253521125E-2</v>
      </c>
      <c r="F45" s="55">
        <f t="shared" si="13"/>
        <v>4.5045045045045043E-2</v>
      </c>
      <c r="G45" s="55">
        <f t="shared" si="13"/>
        <v>8.4745762711864403E-2</v>
      </c>
      <c r="H45" s="55">
        <f t="shared" si="13"/>
        <v>4.8275862068965517E-2</v>
      </c>
      <c r="I45" s="55">
        <f t="shared" si="13"/>
        <v>0.17708333333333334</v>
      </c>
      <c r="J45" s="55">
        <f t="shared" si="13"/>
        <v>5.6000000000000001E-2</v>
      </c>
      <c r="K45" s="55">
        <f>K44/K38</f>
        <v>0.11510791366906475</v>
      </c>
      <c r="L45" s="55">
        <f>L44/L38</f>
        <v>4.1666666666666664E-2</v>
      </c>
      <c r="M45" s="55">
        <f>M44/M38</f>
        <v>7.4468085106382975E-2</v>
      </c>
      <c r="N45" s="56">
        <f>N44/N38</f>
        <v>7.3954983922829579E-2</v>
      </c>
    </row>
    <row r="46" spans="1:14" ht="15.75" x14ac:dyDescent="0.25">
      <c r="A46" s="54" t="s">
        <v>19</v>
      </c>
      <c r="B46" s="44">
        <f t="shared" ref="B46:M46" si="14">B14+B25</f>
        <v>9</v>
      </c>
      <c r="C46" s="44">
        <f t="shared" si="14"/>
        <v>11</v>
      </c>
      <c r="D46" s="44">
        <f t="shared" si="14"/>
        <v>17</v>
      </c>
      <c r="E46" s="44">
        <f t="shared" si="14"/>
        <v>6</v>
      </c>
      <c r="F46" s="44">
        <f t="shared" si="14"/>
        <v>21</v>
      </c>
      <c r="G46" s="44">
        <f t="shared" si="14"/>
        <v>27</v>
      </c>
      <c r="H46" s="44">
        <f t="shared" si="14"/>
        <v>30</v>
      </c>
      <c r="I46" s="44">
        <f t="shared" si="14"/>
        <v>15</v>
      </c>
      <c r="J46" s="44">
        <f t="shared" si="14"/>
        <v>21</v>
      </c>
      <c r="K46" s="44">
        <f t="shared" si="14"/>
        <v>22</v>
      </c>
      <c r="L46" s="44">
        <f t="shared" si="14"/>
        <v>13</v>
      </c>
      <c r="M46" s="44">
        <f t="shared" si="14"/>
        <v>8</v>
      </c>
      <c r="N46" s="49">
        <f>SUM(B46:M46)</f>
        <v>200</v>
      </c>
    </row>
    <row r="47" spans="1:14" ht="15.75" x14ac:dyDescent="0.25">
      <c r="A47" s="54" t="s">
        <v>37</v>
      </c>
      <c r="B47" s="55">
        <f>B46/B38</f>
        <v>0.15789473684210525</v>
      </c>
      <c r="C47" s="55">
        <f t="shared" ref="C47:J47" si="15">C46/C38</f>
        <v>0.13750000000000001</v>
      </c>
      <c r="D47" s="55">
        <f t="shared" si="15"/>
        <v>0.15178571428571427</v>
      </c>
      <c r="E47" s="55">
        <f t="shared" si="15"/>
        <v>8.4507042253521125E-2</v>
      </c>
      <c r="F47" s="55">
        <f t="shared" si="15"/>
        <v>0.1891891891891892</v>
      </c>
      <c r="G47" s="55">
        <f t="shared" si="15"/>
        <v>0.2288135593220339</v>
      </c>
      <c r="H47" s="55">
        <f t="shared" si="15"/>
        <v>0.20689655172413793</v>
      </c>
      <c r="I47" s="55">
        <f t="shared" si="15"/>
        <v>0.15625</v>
      </c>
      <c r="J47" s="55">
        <f t="shared" si="15"/>
        <v>0.16800000000000001</v>
      </c>
      <c r="K47" s="55">
        <f>K46/K38</f>
        <v>0.15827338129496402</v>
      </c>
      <c r="L47" s="55">
        <f>L46/L38</f>
        <v>0.13541666666666666</v>
      </c>
      <c r="M47" s="55">
        <f>M46/M38</f>
        <v>8.5106382978723402E-2</v>
      </c>
      <c r="N47" s="56">
        <f>N46/N38</f>
        <v>0.16077170418006431</v>
      </c>
    </row>
    <row r="48" spans="1:14" ht="15.75" x14ac:dyDescent="0.25">
      <c r="A48" s="54" t="s">
        <v>27</v>
      </c>
      <c r="B48" s="44">
        <f t="shared" ref="B48:M48" si="16">B13+B24</f>
        <v>1</v>
      </c>
      <c r="C48" s="44">
        <f t="shared" si="16"/>
        <v>3</v>
      </c>
      <c r="D48" s="44">
        <f t="shared" si="16"/>
        <v>1</v>
      </c>
      <c r="E48" s="44">
        <f t="shared" si="16"/>
        <v>1</v>
      </c>
      <c r="F48" s="44">
        <f t="shared" si="16"/>
        <v>4</v>
      </c>
      <c r="G48" s="44">
        <f t="shared" si="16"/>
        <v>1</v>
      </c>
      <c r="H48" s="44">
        <f t="shared" si="16"/>
        <v>0</v>
      </c>
      <c r="I48" s="44">
        <f t="shared" si="16"/>
        <v>2</v>
      </c>
      <c r="J48" s="44">
        <f t="shared" si="16"/>
        <v>0</v>
      </c>
      <c r="K48" s="44">
        <f t="shared" si="16"/>
        <v>0</v>
      </c>
      <c r="L48" s="44">
        <f t="shared" si="16"/>
        <v>2</v>
      </c>
      <c r="M48" s="44">
        <f t="shared" si="16"/>
        <v>2</v>
      </c>
      <c r="N48" s="49">
        <f>SUM(B48:M48)</f>
        <v>17</v>
      </c>
    </row>
    <row r="49" spans="1:14" ht="15.75" x14ac:dyDescent="0.25">
      <c r="A49" s="54" t="s">
        <v>20</v>
      </c>
      <c r="B49" s="58">
        <f t="shared" ref="B49:M49" si="17">B38</f>
        <v>57</v>
      </c>
      <c r="C49" s="58">
        <f t="shared" si="17"/>
        <v>80</v>
      </c>
      <c r="D49" s="58">
        <f t="shared" si="17"/>
        <v>112</v>
      </c>
      <c r="E49" s="71">
        <f>E38</f>
        <v>71</v>
      </c>
      <c r="F49" s="58">
        <f t="shared" si="17"/>
        <v>111</v>
      </c>
      <c r="G49" s="58">
        <f t="shared" si="17"/>
        <v>118</v>
      </c>
      <c r="H49" s="58">
        <f t="shared" si="17"/>
        <v>145</v>
      </c>
      <c r="I49" s="58">
        <f t="shared" si="17"/>
        <v>96</v>
      </c>
      <c r="J49" s="58">
        <f t="shared" si="17"/>
        <v>125</v>
      </c>
      <c r="K49" s="58">
        <f t="shared" si="17"/>
        <v>139</v>
      </c>
      <c r="L49" s="58">
        <f t="shared" si="17"/>
        <v>96</v>
      </c>
      <c r="M49" s="58">
        <f t="shared" si="17"/>
        <v>94</v>
      </c>
      <c r="N49" s="49">
        <f>SUM(B49:M49)</f>
        <v>1244</v>
      </c>
    </row>
    <row r="50" spans="1:14" ht="15.75" x14ac:dyDescent="0.25">
      <c r="A50" s="72" t="s">
        <v>52</v>
      </c>
      <c r="B50" s="73">
        <v>6</v>
      </c>
      <c r="C50" s="74">
        <v>6</v>
      </c>
      <c r="D50" s="74">
        <v>8</v>
      </c>
      <c r="E50" s="74">
        <v>4</v>
      </c>
      <c r="F50" s="74">
        <v>5</v>
      </c>
      <c r="G50" s="74">
        <v>4</v>
      </c>
      <c r="H50" s="74">
        <v>12</v>
      </c>
      <c r="I50" s="74">
        <v>9</v>
      </c>
      <c r="J50" s="74">
        <v>10</v>
      </c>
      <c r="K50" s="74">
        <v>8</v>
      </c>
      <c r="L50" s="74">
        <v>15</v>
      </c>
      <c r="M50" s="74">
        <v>13</v>
      </c>
      <c r="N50" s="49">
        <f>SUM(B50:M50)</f>
        <v>100</v>
      </c>
    </row>
    <row r="105" spans="1:14" x14ac:dyDescent="0.2">
      <c r="A105" s="35" t="s">
        <v>65</v>
      </c>
    </row>
    <row r="106" spans="1:14" ht="15.75" x14ac:dyDescent="0.25">
      <c r="B106" s="75" t="s">
        <v>4</v>
      </c>
      <c r="C106" s="75" t="s">
        <v>5</v>
      </c>
      <c r="D106" s="75" t="s">
        <v>6</v>
      </c>
      <c r="E106" s="75" t="s">
        <v>7</v>
      </c>
      <c r="F106" s="75" t="s">
        <v>8</v>
      </c>
      <c r="G106" s="75" t="s">
        <v>9</v>
      </c>
      <c r="H106" s="75" t="s">
        <v>10</v>
      </c>
      <c r="I106" s="75" t="s">
        <v>11</v>
      </c>
      <c r="J106" s="75" t="s">
        <v>12</v>
      </c>
      <c r="K106" s="75" t="s">
        <v>13</v>
      </c>
      <c r="L106" s="75" t="s">
        <v>14</v>
      </c>
      <c r="M106" s="75" t="s">
        <v>15</v>
      </c>
    </row>
    <row r="107" spans="1:14" ht="15.75" x14ac:dyDescent="0.25">
      <c r="A107" s="35" t="s">
        <v>0</v>
      </c>
      <c r="B107" s="76">
        <v>39</v>
      </c>
      <c r="C107" s="76">
        <v>29</v>
      </c>
      <c r="D107" s="76">
        <v>52</v>
      </c>
      <c r="E107" s="76">
        <v>33</v>
      </c>
      <c r="F107" s="76">
        <v>37</v>
      </c>
      <c r="G107" s="76">
        <v>32</v>
      </c>
      <c r="H107" s="76">
        <v>61</v>
      </c>
      <c r="I107" s="76">
        <v>38</v>
      </c>
      <c r="J107" s="76">
        <v>39</v>
      </c>
      <c r="K107" s="76">
        <v>45</v>
      </c>
      <c r="L107" s="77">
        <v>40</v>
      </c>
      <c r="M107" s="77">
        <v>43</v>
      </c>
    </row>
    <row r="108" spans="1:14" ht="15.75" x14ac:dyDescent="0.25">
      <c r="A108" s="35" t="s">
        <v>1</v>
      </c>
      <c r="B108" s="76">
        <v>35</v>
      </c>
      <c r="C108" s="76">
        <v>24</v>
      </c>
      <c r="D108" s="76">
        <v>25</v>
      </c>
      <c r="E108" s="76">
        <v>17</v>
      </c>
      <c r="F108" s="76">
        <v>15</v>
      </c>
      <c r="G108" s="76">
        <v>20</v>
      </c>
      <c r="H108" s="76">
        <v>31</v>
      </c>
      <c r="I108" s="76">
        <v>17</v>
      </c>
      <c r="J108" s="76">
        <v>43</v>
      </c>
      <c r="K108" s="76">
        <v>25</v>
      </c>
      <c r="L108" s="77">
        <v>19</v>
      </c>
      <c r="M108" s="77">
        <v>33</v>
      </c>
    </row>
    <row r="109" spans="1:14" ht="15.75" x14ac:dyDescent="0.25">
      <c r="A109" s="35" t="s">
        <v>66</v>
      </c>
      <c r="B109" s="76">
        <v>10</v>
      </c>
      <c r="C109" s="76">
        <v>6</v>
      </c>
      <c r="D109" s="76">
        <v>7</v>
      </c>
      <c r="E109" s="76">
        <v>6</v>
      </c>
      <c r="F109" s="76">
        <v>5</v>
      </c>
      <c r="G109" s="76">
        <v>13</v>
      </c>
      <c r="H109" s="76">
        <v>7</v>
      </c>
      <c r="I109" s="76">
        <v>6</v>
      </c>
      <c r="J109" s="76">
        <v>7</v>
      </c>
      <c r="K109" s="76">
        <v>8</v>
      </c>
      <c r="L109" s="77">
        <v>7</v>
      </c>
      <c r="M109" s="77">
        <v>3</v>
      </c>
    </row>
    <row r="110" spans="1:14" x14ac:dyDescent="0.2">
      <c r="A110" s="35" t="s">
        <v>67</v>
      </c>
      <c r="B110" s="35">
        <f>SUM(B107:B109)</f>
        <v>84</v>
      </c>
      <c r="C110" s="35">
        <f t="shared" ref="C110:K110" si="18">SUM(C107:C109)</f>
        <v>59</v>
      </c>
      <c r="D110" s="35">
        <f t="shared" si="18"/>
        <v>84</v>
      </c>
      <c r="E110" s="35">
        <f t="shared" si="18"/>
        <v>56</v>
      </c>
      <c r="F110" s="35">
        <f t="shared" si="18"/>
        <v>57</v>
      </c>
      <c r="G110" s="35">
        <f t="shared" si="18"/>
        <v>65</v>
      </c>
      <c r="H110" s="35">
        <f t="shared" si="18"/>
        <v>99</v>
      </c>
      <c r="I110" s="35">
        <f t="shared" si="18"/>
        <v>61</v>
      </c>
      <c r="J110" s="35">
        <f t="shared" si="18"/>
        <v>89</v>
      </c>
      <c r="K110" s="35">
        <f t="shared" si="18"/>
        <v>78</v>
      </c>
      <c r="L110" s="35">
        <v>66</v>
      </c>
      <c r="M110" s="35">
        <v>85</v>
      </c>
      <c r="N110" s="35">
        <f>SUM(B110:M110)</f>
        <v>883</v>
      </c>
    </row>
  </sheetData>
  <mergeCells count="1">
    <mergeCell ref="A1:N1"/>
  </mergeCells>
  <pageMargins left="0.25" right="0.25" top="0.75" bottom="0.75" header="0.3" footer="0.3"/>
  <pageSetup scale="60" orientation="landscape" horizontalDpi="360" verticalDpi="36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A56"/>
  <sheetViews>
    <sheetView zoomScaleNormal="100" zoomScaleSheetLayoutView="100" zoomScalePageLayoutView="75" workbookViewId="0">
      <selection activeCell="B3" sqref="B3"/>
    </sheetView>
  </sheetViews>
  <sheetFormatPr defaultColWidth="11.42578125" defaultRowHeight="14.25" x14ac:dyDescent="0.2"/>
  <cols>
    <col min="1" max="1" width="20.140625" style="3" customWidth="1"/>
    <col min="2" max="13" width="9.28515625" style="1" customWidth="1"/>
    <col min="14" max="14" width="9.28515625" style="2" customWidth="1"/>
    <col min="15" max="16" width="9.28515625" style="1" customWidth="1"/>
    <col min="17" max="27" width="9.140625" style="1" customWidth="1"/>
    <col min="28" max="28" width="7.85546875" style="1" customWidth="1"/>
    <col min="29" max="29" width="13" style="1" customWidth="1"/>
    <col min="30" max="16384" width="11.42578125" style="1"/>
  </cols>
  <sheetData>
    <row r="1" spans="1:25" s="5" customFormat="1" ht="18.75" x14ac:dyDescent="0.3">
      <c r="A1" s="175" t="s">
        <v>55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  <c r="L1" s="175"/>
      <c r="M1" s="175"/>
      <c r="N1" s="175"/>
    </row>
    <row r="2" spans="1:25" s="6" customFormat="1" ht="15.75" x14ac:dyDescent="0.25">
      <c r="A2" s="7" t="s">
        <v>3</v>
      </c>
      <c r="B2" s="8" t="s">
        <v>4</v>
      </c>
      <c r="C2" s="8" t="s">
        <v>5</v>
      </c>
      <c r="D2" s="8" t="s">
        <v>6</v>
      </c>
      <c r="E2" s="8" t="s">
        <v>7</v>
      </c>
      <c r="F2" s="8" t="s">
        <v>8</v>
      </c>
      <c r="G2" s="8" t="s">
        <v>9</v>
      </c>
      <c r="H2" s="8" t="s">
        <v>10</v>
      </c>
      <c r="I2" s="8" t="s">
        <v>11</v>
      </c>
      <c r="J2" s="8" t="s">
        <v>12</v>
      </c>
      <c r="K2" s="8" t="s">
        <v>13</v>
      </c>
      <c r="L2" s="8" t="s">
        <v>14</v>
      </c>
      <c r="M2" s="8" t="s">
        <v>15</v>
      </c>
      <c r="N2" s="9" t="s">
        <v>16</v>
      </c>
    </row>
    <row r="3" spans="1:25" s="6" customFormat="1" ht="18.75" x14ac:dyDescent="0.3">
      <c r="A3" s="10" t="s">
        <v>40</v>
      </c>
      <c r="B3" s="11">
        <v>25</v>
      </c>
      <c r="C3" s="11">
        <v>50</v>
      </c>
      <c r="D3" s="11">
        <v>49</v>
      </c>
      <c r="E3" s="11">
        <v>29</v>
      </c>
      <c r="F3" s="11">
        <v>68</v>
      </c>
      <c r="G3" s="11">
        <v>94</v>
      </c>
      <c r="H3" s="11">
        <v>42</v>
      </c>
      <c r="I3" s="11">
        <v>30</v>
      </c>
      <c r="J3" s="11">
        <v>45</v>
      </c>
      <c r="K3" s="11">
        <f>16+36</f>
        <v>52</v>
      </c>
      <c r="L3" s="11">
        <v>52</v>
      </c>
      <c r="M3" s="12">
        <v>40</v>
      </c>
      <c r="N3" s="4">
        <f>SUM(B3:M3)</f>
        <v>576</v>
      </c>
      <c r="O3" s="13" t="s">
        <v>25</v>
      </c>
      <c r="P3" s="6" t="s">
        <v>25</v>
      </c>
      <c r="Q3" s="6" t="s">
        <v>25</v>
      </c>
      <c r="R3" s="6" t="s">
        <v>25</v>
      </c>
      <c r="S3" s="6" t="s">
        <v>25</v>
      </c>
      <c r="T3" s="6" t="s">
        <v>25</v>
      </c>
      <c r="U3" s="6" t="s">
        <v>25</v>
      </c>
      <c r="V3" s="6" t="s">
        <v>25</v>
      </c>
      <c r="W3" s="6" t="s">
        <v>25</v>
      </c>
      <c r="X3" s="6" t="s">
        <v>25</v>
      </c>
      <c r="Y3" s="6" t="s">
        <v>25</v>
      </c>
    </row>
    <row r="4" spans="1:25" s="6" customFormat="1" ht="18.75" x14ac:dyDescent="0.3">
      <c r="A4" s="10" t="s">
        <v>41</v>
      </c>
      <c r="B4" s="11">
        <v>29</v>
      </c>
      <c r="C4" s="11">
        <v>31</v>
      </c>
      <c r="D4" s="11">
        <v>34</v>
      </c>
      <c r="E4" s="11">
        <v>35</v>
      </c>
      <c r="F4" s="11">
        <v>25</v>
      </c>
      <c r="G4" s="11">
        <v>39</v>
      </c>
      <c r="H4" s="11">
        <v>41</v>
      </c>
      <c r="I4" s="11">
        <v>14</v>
      </c>
      <c r="J4" s="11">
        <v>22</v>
      </c>
      <c r="K4" s="11">
        <f>36+25</f>
        <v>61</v>
      </c>
      <c r="L4" s="11">
        <v>27</v>
      </c>
      <c r="M4" s="12">
        <v>65</v>
      </c>
      <c r="N4" s="4">
        <f>SUM(B4:M4)</f>
        <v>423</v>
      </c>
      <c r="O4" s="13" t="s">
        <v>25</v>
      </c>
      <c r="P4" s="6" t="s">
        <v>25</v>
      </c>
      <c r="Q4" s="6" t="s">
        <v>25</v>
      </c>
      <c r="R4" s="6" t="s">
        <v>25</v>
      </c>
      <c r="S4" s="6" t="s">
        <v>25</v>
      </c>
      <c r="T4" s="6" t="s">
        <v>25</v>
      </c>
      <c r="U4" s="6" t="s">
        <v>25</v>
      </c>
      <c r="V4" s="6" t="s">
        <v>25</v>
      </c>
    </row>
    <row r="5" spans="1:25" s="6" customFormat="1" ht="18.75" x14ac:dyDescent="0.3">
      <c r="A5" s="10" t="s">
        <v>2</v>
      </c>
      <c r="B5" s="11">
        <v>5</v>
      </c>
      <c r="C5" s="11">
        <v>2</v>
      </c>
      <c r="D5" s="11">
        <v>9</v>
      </c>
      <c r="E5" s="11">
        <v>0</v>
      </c>
      <c r="F5" s="11">
        <v>5</v>
      </c>
      <c r="G5" s="11">
        <v>1</v>
      </c>
      <c r="H5" s="11">
        <v>7</v>
      </c>
      <c r="I5" s="11">
        <v>3</v>
      </c>
      <c r="J5" s="11">
        <v>3</v>
      </c>
      <c r="K5" s="11">
        <v>8</v>
      </c>
      <c r="L5" s="11">
        <v>3</v>
      </c>
      <c r="M5" s="12">
        <v>20</v>
      </c>
      <c r="N5" s="4">
        <f>SUM(B5:M5)</f>
        <v>66</v>
      </c>
      <c r="O5" s="13" t="s">
        <v>25</v>
      </c>
      <c r="P5" s="6" t="s">
        <v>25</v>
      </c>
      <c r="Q5" s="6" t="s">
        <v>25</v>
      </c>
      <c r="R5" s="6" t="s">
        <v>25</v>
      </c>
      <c r="S5" s="6" t="s">
        <v>25</v>
      </c>
      <c r="T5" s="6" t="s">
        <v>25</v>
      </c>
      <c r="U5" s="6" t="s">
        <v>25</v>
      </c>
      <c r="V5" s="6" t="s">
        <v>25</v>
      </c>
      <c r="W5" s="6" t="s">
        <v>25</v>
      </c>
      <c r="X5" s="6" t="s">
        <v>25</v>
      </c>
      <c r="Y5" s="6" t="s">
        <v>25</v>
      </c>
    </row>
    <row r="6" spans="1:25" s="23" customFormat="1" ht="19.5" x14ac:dyDescent="0.35">
      <c r="A6" s="20" t="s">
        <v>23</v>
      </c>
      <c r="B6" s="14">
        <f>SUM(B3:B5)</f>
        <v>59</v>
      </c>
      <c r="C6" s="14">
        <f t="shared" ref="C6:M6" si="0">SUM(C3:C5)</f>
        <v>83</v>
      </c>
      <c r="D6" s="14">
        <f t="shared" si="0"/>
        <v>92</v>
      </c>
      <c r="E6" s="14">
        <f t="shared" si="0"/>
        <v>64</v>
      </c>
      <c r="F6" s="14">
        <f t="shared" si="0"/>
        <v>98</v>
      </c>
      <c r="G6" s="14">
        <f t="shared" si="0"/>
        <v>134</v>
      </c>
      <c r="H6" s="14">
        <f t="shared" si="0"/>
        <v>90</v>
      </c>
      <c r="I6" s="14">
        <f t="shared" si="0"/>
        <v>47</v>
      </c>
      <c r="J6" s="14">
        <f t="shared" si="0"/>
        <v>70</v>
      </c>
      <c r="K6" s="14">
        <f t="shared" si="0"/>
        <v>121</v>
      </c>
      <c r="L6" s="14">
        <f t="shared" si="0"/>
        <v>82</v>
      </c>
      <c r="M6" s="14">
        <f t="shared" si="0"/>
        <v>125</v>
      </c>
      <c r="N6" s="22">
        <f>SUM(B6:M6)</f>
        <v>1065</v>
      </c>
      <c r="O6" s="23" t="s">
        <v>25</v>
      </c>
      <c r="P6" s="23" t="s">
        <v>25</v>
      </c>
      <c r="Q6" s="23" t="s">
        <v>25</v>
      </c>
      <c r="R6" s="23" t="s">
        <v>25</v>
      </c>
      <c r="S6" s="23" t="s">
        <v>25</v>
      </c>
      <c r="T6" s="23" t="s">
        <v>25</v>
      </c>
      <c r="U6" s="23" t="s">
        <v>25</v>
      </c>
      <c r="V6" s="23" t="s">
        <v>25</v>
      </c>
      <c r="W6" s="23" t="s">
        <v>25</v>
      </c>
      <c r="X6" s="23" t="s">
        <v>25</v>
      </c>
    </row>
    <row r="7" spans="1:25" s="6" customFormat="1" ht="18.75" x14ac:dyDescent="0.3">
      <c r="A7" s="15" t="s">
        <v>17</v>
      </c>
      <c r="B7" s="16"/>
      <c r="C7" s="16" t="s">
        <v>25</v>
      </c>
      <c r="D7" s="16" t="s">
        <v>25</v>
      </c>
      <c r="E7" s="16" t="s">
        <v>25</v>
      </c>
      <c r="F7" s="16" t="s">
        <v>25</v>
      </c>
      <c r="G7" s="16" t="s">
        <v>25</v>
      </c>
      <c r="H7" s="16" t="s">
        <v>25</v>
      </c>
      <c r="I7" s="16" t="s">
        <v>25</v>
      </c>
      <c r="J7" s="16" t="s">
        <v>25</v>
      </c>
      <c r="K7" s="16" t="s">
        <v>25</v>
      </c>
      <c r="L7" s="16" t="s">
        <v>25</v>
      </c>
      <c r="M7" s="17" t="s">
        <v>25</v>
      </c>
      <c r="N7" s="18" t="s">
        <v>25</v>
      </c>
      <c r="O7" s="31"/>
    </row>
    <row r="8" spans="1:25" s="6" customFormat="1" ht="18.75" x14ac:dyDescent="0.3">
      <c r="A8" s="19" t="s">
        <v>40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2"/>
      <c r="N8" s="4"/>
      <c r="O8" s="13"/>
    </row>
    <row r="9" spans="1:25" s="6" customFormat="1" ht="18.75" x14ac:dyDescent="0.3">
      <c r="A9" s="10" t="s">
        <v>18</v>
      </c>
      <c r="B9" s="11">
        <v>30</v>
      </c>
      <c r="C9" s="11">
        <v>29</v>
      </c>
      <c r="D9" s="11">
        <v>27</v>
      </c>
      <c r="E9" s="11">
        <v>33</v>
      </c>
      <c r="F9" s="11">
        <v>22</v>
      </c>
      <c r="G9" s="11">
        <v>35</v>
      </c>
      <c r="H9" s="11">
        <v>34</v>
      </c>
      <c r="I9" s="11">
        <v>27</v>
      </c>
      <c r="J9" s="11">
        <v>51</v>
      </c>
      <c r="K9" s="11">
        <v>39</v>
      </c>
      <c r="L9" s="11">
        <v>39</v>
      </c>
      <c r="M9" s="12">
        <v>47</v>
      </c>
      <c r="N9" s="4">
        <f t="shared" ref="N9:N14" si="1">SUM(B9:M9)</f>
        <v>413</v>
      </c>
      <c r="P9" s="6" t="s">
        <v>25</v>
      </c>
      <c r="Q9" s="13" t="s">
        <v>25</v>
      </c>
      <c r="R9" s="6" t="s">
        <v>25</v>
      </c>
      <c r="S9" s="6" t="s">
        <v>25</v>
      </c>
      <c r="T9" s="6" t="s">
        <v>25</v>
      </c>
      <c r="U9" s="6" t="s">
        <v>25</v>
      </c>
      <c r="V9" s="6" t="s">
        <v>25</v>
      </c>
      <c r="W9" s="6" t="s">
        <v>25</v>
      </c>
    </row>
    <row r="10" spans="1:25" s="6" customFormat="1" ht="18.75" x14ac:dyDescent="0.3">
      <c r="A10" s="10" t="s">
        <v>38</v>
      </c>
      <c r="B10" s="11">
        <v>0</v>
      </c>
      <c r="C10" s="11">
        <v>0</v>
      </c>
      <c r="D10" s="11">
        <v>3</v>
      </c>
      <c r="E10" s="11">
        <v>1</v>
      </c>
      <c r="F10" s="11">
        <v>5</v>
      </c>
      <c r="G10" s="11">
        <v>10</v>
      </c>
      <c r="H10" s="11">
        <v>3</v>
      </c>
      <c r="I10" s="11">
        <v>5</v>
      </c>
      <c r="J10" s="11">
        <v>7</v>
      </c>
      <c r="K10" s="11">
        <v>0</v>
      </c>
      <c r="L10" s="11">
        <v>2</v>
      </c>
      <c r="M10" s="12">
        <v>1</v>
      </c>
      <c r="N10" s="4">
        <f t="shared" si="1"/>
        <v>37</v>
      </c>
      <c r="O10" s="13"/>
      <c r="Q10" s="13"/>
    </row>
    <row r="11" spans="1:25" s="6" customFormat="1" ht="18.75" x14ac:dyDescent="0.3">
      <c r="A11" s="10" t="s">
        <v>39</v>
      </c>
      <c r="B11" s="11">
        <v>0</v>
      </c>
      <c r="C11" s="11">
        <v>0</v>
      </c>
      <c r="D11" s="11">
        <v>0</v>
      </c>
      <c r="E11" s="11">
        <v>0</v>
      </c>
      <c r="F11" s="11">
        <v>0</v>
      </c>
      <c r="G11" s="11">
        <v>0</v>
      </c>
      <c r="H11" s="11">
        <v>0</v>
      </c>
      <c r="I11" s="11">
        <v>0</v>
      </c>
      <c r="J11" s="11">
        <v>0</v>
      </c>
      <c r="K11" s="11">
        <v>2</v>
      </c>
      <c r="L11" s="11">
        <v>5</v>
      </c>
      <c r="M11" s="12">
        <v>2</v>
      </c>
      <c r="N11" s="4">
        <f t="shared" si="1"/>
        <v>9</v>
      </c>
      <c r="O11" s="13"/>
      <c r="Q11" s="13"/>
    </row>
    <row r="12" spans="1:25" s="6" customFormat="1" ht="18.75" x14ac:dyDescent="0.3">
      <c r="A12" s="10" t="s">
        <v>48</v>
      </c>
      <c r="B12" s="11">
        <v>0</v>
      </c>
      <c r="C12" s="11">
        <v>0</v>
      </c>
      <c r="D12" s="11">
        <v>0</v>
      </c>
      <c r="E12" s="11">
        <v>4</v>
      </c>
      <c r="F12" s="11">
        <v>17</v>
      </c>
      <c r="G12" s="11">
        <v>12</v>
      </c>
      <c r="H12" s="11">
        <v>0</v>
      </c>
      <c r="I12" s="11">
        <v>10</v>
      </c>
      <c r="J12" s="11">
        <v>6</v>
      </c>
      <c r="K12" s="11">
        <v>2</v>
      </c>
      <c r="L12" s="11">
        <v>0</v>
      </c>
      <c r="M12" s="12">
        <v>0</v>
      </c>
      <c r="N12" s="4">
        <f t="shared" si="1"/>
        <v>51</v>
      </c>
      <c r="O12" s="13"/>
      <c r="Q12" s="13"/>
    </row>
    <row r="13" spans="1:25" s="6" customFormat="1" ht="18.75" x14ac:dyDescent="0.3">
      <c r="A13" s="10" t="s">
        <v>47</v>
      </c>
      <c r="B13" s="11">
        <v>0</v>
      </c>
      <c r="C13" s="11">
        <v>0</v>
      </c>
      <c r="D13" s="11">
        <v>0</v>
      </c>
      <c r="E13" s="11">
        <v>2</v>
      </c>
      <c r="F13" s="11">
        <v>6</v>
      </c>
      <c r="G13" s="11">
        <v>13</v>
      </c>
      <c r="H13" s="11">
        <v>2</v>
      </c>
      <c r="I13" s="11">
        <v>4</v>
      </c>
      <c r="J13" s="11">
        <v>2</v>
      </c>
      <c r="K13" s="11">
        <v>0</v>
      </c>
      <c r="L13" s="11">
        <v>1</v>
      </c>
      <c r="M13" s="12">
        <v>4</v>
      </c>
      <c r="N13" s="4">
        <f t="shared" si="1"/>
        <v>34</v>
      </c>
      <c r="O13" s="13" t="s">
        <v>25</v>
      </c>
      <c r="P13" s="6" t="s">
        <v>25</v>
      </c>
      <c r="Q13" s="13" t="s">
        <v>25</v>
      </c>
      <c r="R13" s="6" t="s">
        <v>25</v>
      </c>
      <c r="S13" s="6" t="s">
        <v>25</v>
      </c>
    </row>
    <row r="14" spans="1:25" s="6" customFormat="1" ht="18.75" x14ac:dyDescent="0.3">
      <c r="A14" s="10" t="s">
        <v>19</v>
      </c>
      <c r="B14" s="11">
        <v>4</v>
      </c>
      <c r="C14" s="11">
        <v>5</v>
      </c>
      <c r="D14" s="11">
        <v>3</v>
      </c>
      <c r="E14" s="11">
        <v>2</v>
      </c>
      <c r="F14" s="11">
        <v>4</v>
      </c>
      <c r="G14" s="11">
        <v>3</v>
      </c>
      <c r="H14" s="11">
        <v>1</v>
      </c>
      <c r="I14" s="11">
        <v>1</v>
      </c>
      <c r="J14" s="11">
        <v>5</v>
      </c>
      <c r="K14" s="11">
        <v>8</v>
      </c>
      <c r="L14" s="11">
        <v>2</v>
      </c>
      <c r="M14" s="12">
        <v>0</v>
      </c>
      <c r="N14" s="4">
        <f t="shared" si="1"/>
        <v>38</v>
      </c>
      <c r="O14" s="13" t="s">
        <v>25</v>
      </c>
      <c r="P14" s="6" t="s">
        <v>25</v>
      </c>
      <c r="Q14" s="13" t="s">
        <v>25</v>
      </c>
    </row>
    <row r="15" spans="1:25" s="6" customFormat="1" ht="18.75" x14ac:dyDescent="0.3">
      <c r="A15" s="10" t="s">
        <v>29</v>
      </c>
      <c r="B15" s="11">
        <v>0</v>
      </c>
      <c r="C15" s="11">
        <v>4</v>
      </c>
      <c r="D15" s="11">
        <v>0</v>
      </c>
      <c r="E15" s="11">
        <v>0</v>
      </c>
      <c r="F15" s="11">
        <v>0</v>
      </c>
      <c r="G15" s="11">
        <v>0</v>
      </c>
      <c r="H15" s="11">
        <v>0</v>
      </c>
      <c r="I15" s="11">
        <v>0</v>
      </c>
      <c r="J15" s="11">
        <v>0</v>
      </c>
      <c r="K15" s="11">
        <v>0</v>
      </c>
      <c r="L15" s="11">
        <v>0</v>
      </c>
      <c r="M15" s="12">
        <v>0</v>
      </c>
      <c r="N15" s="4">
        <v>4</v>
      </c>
      <c r="O15" s="13"/>
      <c r="Q15" s="13"/>
    </row>
    <row r="16" spans="1:25" s="6" customFormat="1" ht="19.5" x14ac:dyDescent="0.35">
      <c r="A16" s="20" t="s">
        <v>22</v>
      </c>
      <c r="B16" s="14">
        <f t="shared" ref="B16:N16" si="2">SUM(B9:B15)</f>
        <v>34</v>
      </c>
      <c r="C16" s="14">
        <f t="shared" si="2"/>
        <v>38</v>
      </c>
      <c r="D16" s="14">
        <f t="shared" si="2"/>
        <v>33</v>
      </c>
      <c r="E16" s="14">
        <f t="shared" si="2"/>
        <v>42</v>
      </c>
      <c r="F16" s="14">
        <f t="shared" si="2"/>
        <v>54</v>
      </c>
      <c r="G16" s="14">
        <f t="shared" si="2"/>
        <v>73</v>
      </c>
      <c r="H16" s="14">
        <f t="shared" si="2"/>
        <v>40</v>
      </c>
      <c r="I16" s="14">
        <f t="shared" si="2"/>
        <v>47</v>
      </c>
      <c r="J16" s="14">
        <f t="shared" si="2"/>
        <v>71</v>
      </c>
      <c r="K16" s="14">
        <f t="shared" si="2"/>
        <v>51</v>
      </c>
      <c r="L16" s="14">
        <f t="shared" si="2"/>
        <v>49</v>
      </c>
      <c r="M16" s="14">
        <f>SUM(M9:M15)</f>
        <v>54</v>
      </c>
      <c r="N16" s="22">
        <f t="shared" si="2"/>
        <v>586</v>
      </c>
      <c r="O16" s="13"/>
      <c r="Q16" s="13"/>
    </row>
    <row r="17" spans="1:27" s="6" customFormat="1" ht="15" customHeight="1" x14ac:dyDescent="0.3">
      <c r="A17" s="10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2"/>
      <c r="N17" s="4"/>
      <c r="O17" s="13"/>
      <c r="Q17" s="13"/>
      <c r="S17" s="6" t="s">
        <v>25</v>
      </c>
    </row>
    <row r="18" spans="1:27" s="6" customFormat="1" ht="18.75" x14ac:dyDescent="0.3">
      <c r="A18" s="19" t="s">
        <v>1</v>
      </c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2"/>
      <c r="N18" s="4"/>
      <c r="O18" s="31"/>
    </row>
    <row r="19" spans="1:27" s="6" customFormat="1" ht="18.75" x14ac:dyDescent="0.3">
      <c r="A19" s="10" t="s">
        <v>18</v>
      </c>
      <c r="B19" s="11">
        <v>5</v>
      </c>
      <c r="C19" s="11">
        <v>16</v>
      </c>
      <c r="D19" s="11">
        <v>10</v>
      </c>
      <c r="E19" s="11">
        <v>17</v>
      </c>
      <c r="F19" s="11">
        <v>11</v>
      </c>
      <c r="G19" s="11">
        <v>15</v>
      </c>
      <c r="H19" s="11">
        <v>9</v>
      </c>
      <c r="I19" s="11">
        <v>5</v>
      </c>
      <c r="J19" s="11">
        <v>11</v>
      </c>
      <c r="K19" s="11">
        <v>17</v>
      </c>
      <c r="L19" s="11">
        <v>17</v>
      </c>
      <c r="M19" s="12">
        <v>28</v>
      </c>
      <c r="N19" s="4">
        <f t="shared" ref="N19:N28" si="3">SUM(B19:M19)</f>
        <v>161</v>
      </c>
      <c r="O19" s="21" t="s">
        <v>25</v>
      </c>
      <c r="P19" s="6" t="s">
        <v>25</v>
      </c>
      <c r="Q19" s="13" t="s">
        <v>25</v>
      </c>
      <c r="R19" s="6" t="s">
        <v>25</v>
      </c>
      <c r="S19" s="6" t="s">
        <v>25</v>
      </c>
      <c r="T19" s="6" t="s">
        <v>25</v>
      </c>
      <c r="U19" s="6" t="s">
        <v>25</v>
      </c>
      <c r="V19" s="6" t="s">
        <v>25</v>
      </c>
      <c r="W19" s="6" t="s">
        <v>25</v>
      </c>
      <c r="X19" s="6" t="s">
        <v>25</v>
      </c>
    </row>
    <row r="20" spans="1:27" s="6" customFormat="1" ht="18.75" x14ac:dyDescent="0.3">
      <c r="A20" s="10" t="s">
        <v>30</v>
      </c>
      <c r="B20" s="11">
        <v>0</v>
      </c>
      <c r="C20" s="11">
        <v>0</v>
      </c>
      <c r="D20" s="11">
        <v>0</v>
      </c>
      <c r="E20" s="11">
        <v>0</v>
      </c>
      <c r="F20" s="11">
        <v>3</v>
      </c>
      <c r="G20" s="11">
        <v>0</v>
      </c>
      <c r="H20" s="11">
        <v>0</v>
      </c>
      <c r="I20" s="11">
        <v>0</v>
      </c>
      <c r="J20" s="11">
        <v>0</v>
      </c>
      <c r="K20" s="11">
        <v>0</v>
      </c>
      <c r="L20" s="11">
        <v>0</v>
      </c>
      <c r="M20" s="12">
        <v>0</v>
      </c>
      <c r="N20" s="4">
        <f t="shared" si="3"/>
        <v>3</v>
      </c>
      <c r="O20" s="21"/>
      <c r="Q20" s="13"/>
    </row>
    <row r="21" spans="1:27" s="6" customFormat="1" ht="18.75" x14ac:dyDescent="0.3">
      <c r="A21" s="10" t="s">
        <v>44</v>
      </c>
      <c r="B21" s="11">
        <v>0</v>
      </c>
      <c r="C21" s="11">
        <v>0</v>
      </c>
      <c r="D21" s="11">
        <v>0</v>
      </c>
      <c r="E21" s="11">
        <v>0</v>
      </c>
      <c r="F21" s="11">
        <v>3</v>
      </c>
      <c r="G21" s="11">
        <v>0</v>
      </c>
      <c r="H21" s="11">
        <v>0</v>
      </c>
      <c r="I21" s="11">
        <v>0</v>
      </c>
      <c r="J21" s="11">
        <v>0</v>
      </c>
      <c r="K21" s="11">
        <v>0</v>
      </c>
      <c r="L21" s="11">
        <v>0</v>
      </c>
      <c r="M21" s="12">
        <v>0</v>
      </c>
      <c r="N21" s="4">
        <f t="shared" si="3"/>
        <v>3</v>
      </c>
      <c r="Q21" s="13"/>
    </row>
    <row r="22" spans="1:27" s="6" customFormat="1" ht="16.350000000000001" customHeight="1" x14ac:dyDescent="0.3">
      <c r="A22" s="10" t="s">
        <v>45</v>
      </c>
      <c r="B22" s="11">
        <v>0</v>
      </c>
      <c r="C22" s="11">
        <v>0</v>
      </c>
      <c r="D22" s="11">
        <v>2</v>
      </c>
      <c r="E22" s="11">
        <v>2</v>
      </c>
      <c r="F22" s="11">
        <v>3</v>
      </c>
      <c r="G22" s="11">
        <v>7</v>
      </c>
      <c r="H22" s="11">
        <v>1</v>
      </c>
      <c r="I22" s="11">
        <v>3</v>
      </c>
      <c r="J22" s="11">
        <v>3</v>
      </c>
      <c r="K22" s="11">
        <v>5</v>
      </c>
      <c r="L22" s="11">
        <v>1</v>
      </c>
      <c r="M22" s="12">
        <v>2</v>
      </c>
      <c r="N22" s="4">
        <f t="shared" si="3"/>
        <v>29</v>
      </c>
      <c r="O22" s="21"/>
      <c r="Q22" s="13"/>
    </row>
    <row r="23" spans="1:27" s="6" customFormat="1" ht="37.5" x14ac:dyDescent="0.3">
      <c r="A23" s="10" t="s">
        <v>46</v>
      </c>
      <c r="B23" s="11">
        <v>0</v>
      </c>
      <c r="C23" s="11">
        <v>0</v>
      </c>
      <c r="D23" s="11">
        <v>0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  <c r="K23" s="11">
        <v>0</v>
      </c>
      <c r="L23" s="11">
        <v>0</v>
      </c>
      <c r="M23" s="12">
        <v>1</v>
      </c>
      <c r="N23" s="4">
        <f t="shared" si="3"/>
        <v>1</v>
      </c>
      <c r="O23" s="21"/>
      <c r="Q23" s="13"/>
    </row>
    <row r="24" spans="1:27" s="6" customFormat="1" ht="18.75" x14ac:dyDescent="0.3">
      <c r="A24" s="10" t="s">
        <v>47</v>
      </c>
      <c r="B24" s="11">
        <v>0</v>
      </c>
      <c r="C24" s="11">
        <v>0</v>
      </c>
      <c r="D24" s="11">
        <v>0</v>
      </c>
      <c r="E24" s="11">
        <v>0</v>
      </c>
      <c r="F24" s="11">
        <v>3</v>
      </c>
      <c r="G24" s="11">
        <v>0</v>
      </c>
      <c r="H24" s="11">
        <v>0</v>
      </c>
      <c r="I24" s="11">
        <v>0</v>
      </c>
      <c r="J24" s="11">
        <v>1</v>
      </c>
      <c r="K24" s="11">
        <v>0</v>
      </c>
      <c r="L24" s="11">
        <v>0</v>
      </c>
      <c r="M24" s="12">
        <v>0</v>
      </c>
      <c r="N24" s="4">
        <f t="shared" si="3"/>
        <v>4</v>
      </c>
      <c r="O24" s="21" t="s">
        <v>25</v>
      </c>
      <c r="P24" s="6" t="s">
        <v>25</v>
      </c>
      <c r="Q24" s="13" t="s">
        <v>25</v>
      </c>
      <c r="AA24" s="6" t="s">
        <v>25</v>
      </c>
    </row>
    <row r="25" spans="1:27" s="6" customFormat="1" ht="18.75" x14ac:dyDescent="0.3">
      <c r="A25" s="10" t="s">
        <v>19</v>
      </c>
      <c r="B25" s="11">
        <v>8</v>
      </c>
      <c r="C25" s="11">
        <v>9</v>
      </c>
      <c r="D25" s="11">
        <v>17</v>
      </c>
      <c r="E25" s="11">
        <v>9</v>
      </c>
      <c r="F25" s="11">
        <v>7</v>
      </c>
      <c r="G25" s="11">
        <v>16</v>
      </c>
      <c r="H25" s="11">
        <v>26</v>
      </c>
      <c r="I25" s="11">
        <v>6</v>
      </c>
      <c r="J25" s="11">
        <v>15</v>
      </c>
      <c r="K25" s="11">
        <v>22</v>
      </c>
      <c r="L25" s="11">
        <v>10</v>
      </c>
      <c r="M25" s="12">
        <v>14</v>
      </c>
      <c r="N25" s="4">
        <f t="shared" si="3"/>
        <v>159</v>
      </c>
      <c r="O25" s="21" t="s">
        <v>25</v>
      </c>
      <c r="P25" s="6" t="s">
        <v>25</v>
      </c>
      <c r="Q25" s="13" t="s">
        <v>25</v>
      </c>
      <c r="R25" s="6" t="s">
        <v>25</v>
      </c>
      <c r="U25" s="6" t="s">
        <v>25</v>
      </c>
      <c r="V25" s="6" t="s">
        <v>25</v>
      </c>
      <c r="W25" s="6" t="s">
        <v>25</v>
      </c>
      <c r="X25" s="6" t="s">
        <v>25</v>
      </c>
      <c r="Y25" s="6" t="s">
        <v>25</v>
      </c>
      <c r="Z25" s="6" t="s">
        <v>25</v>
      </c>
      <c r="AA25" s="6" t="s">
        <v>25</v>
      </c>
    </row>
    <row r="26" spans="1:27" s="6" customFormat="1" ht="18.75" x14ac:dyDescent="0.3">
      <c r="A26" s="10" t="s">
        <v>32</v>
      </c>
      <c r="B26" s="11">
        <v>0</v>
      </c>
      <c r="C26" s="11">
        <v>1</v>
      </c>
      <c r="D26" s="11">
        <v>4</v>
      </c>
      <c r="E26" s="11">
        <v>1</v>
      </c>
      <c r="F26" s="11">
        <v>0</v>
      </c>
      <c r="G26" s="11">
        <v>3</v>
      </c>
      <c r="H26" s="11">
        <v>0</v>
      </c>
      <c r="I26" s="11">
        <v>0</v>
      </c>
      <c r="J26" s="11">
        <v>0</v>
      </c>
      <c r="K26" s="11">
        <v>0</v>
      </c>
      <c r="L26" s="11">
        <v>0</v>
      </c>
      <c r="M26" s="12">
        <v>23</v>
      </c>
      <c r="N26" s="4">
        <f t="shared" si="3"/>
        <v>32</v>
      </c>
      <c r="O26" s="13" t="s">
        <v>25</v>
      </c>
      <c r="P26" s="6" t="s">
        <v>25</v>
      </c>
      <c r="Q26" s="13" t="s">
        <v>25</v>
      </c>
      <c r="R26" s="6" t="s">
        <v>25</v>
      </c>
      <c r="S26" s="6" t="s">
        <v>25</v>
      </c>
      <c r="T26" s="6" t="s">
        <v>25</v>
      </c>
      <c r="U26" s="6" t="s">
        <v>25</v>
      </c>
      <c r="V26" s="6" t="s">
        <v>25</v>
      </c>
      <c r="W26" s="6" t="s">
        <v>25</v>
      </c>
    </row>
    <row r="27" spans="1:27" s="6" customFormat="1" ht="18.75" x14ac:dyDescent="0.3">
      <c r="A27" s="10" t="s">
        <v>29</v>
      </c>
      <c r="B27" s="11">
        <v>0</v>
      </c>
      <c r="C27" s="11">
        <v>8</v>
      </c>
      <c r="D27" s="11">
        <v>1</v>
      </c>
      <c r="E27" s="11">
        <v>1</v>
      </c>
      <c r="F27" s="11">
        <v>1</v>
      </c>
      <c r="G27" s="11">
        <v>0</v>
      </c>
      <c r="H27" s="11">
        <v>0</v>
      </c>
      <c r="I27" s="11">
        <v>0</v>
      </c>
      <c r="J27" s="11">
        <v>0</v>
      </c>
      <c r="K27" s="11">
        <v>0</v>
      </c>
      <c r="L27" s="11">
        <v>0</v>
      </c>
      <c r="M27" s="12">
        <v>0</v>
      </c>
      <c r="N27" s="4">
        <f t="shared" si="3"/>
        <v>11</v>
      </c>
      <c r="O27" s="13" t="s">
        <v>25</v>
      </c>
      <c r="P27" s="6" t="s">
        <v>25</v>
      </c>
      <c r="Q27" s="13" t="s">
        <v>25</v>
      </c>
      <c r="R27" s="6" t="s">
        <v>25</v>
      </c>
      <c r="S27" s="6" t="s">
        <v>25</v>
      </c>
      <c r="T27" s="6" t="s">
        <v>25</v>
      </c>
      <c r="U27" s="6" t="s">
        <v>25</v>
      </c>
      <c r="V27" s="6" t="s">
        <v>25</v>
      </c>
      <c r="W27" s="6" t="s">
        <v>25</v>
      </c>
    </row>
    <row r="28" spans="1:27" s="23" customFormat="1" ht="19.5" x14ac:dyDescent="0.35">
      <c r="A28" s="32" t="s">
        <v>21</v>
      </c>
      <c r="B28" s="14">
        <f t="shared" ref="B28:H28" si="4">SUM(B19:B27)</f>
        <v>13</v>
      </c>
      <c r="C28" s="14">
        <f t="shared" si="4"/>
        <v>34</v>
      </c>
      <c r="D28" s="14">
        <f t="shared" si="4"/>
        <v>34</v>
      </c>
      <c r="E28" s="14">
        <f t="shared" si="4"/>
        <v>30</v>
      </c>
      <c r="F28" s="14">
        <f t="shared" si="4"/>
        <v>31</v>
      </c>
      <c r="G28" s="14">
        <f t="shared" si="4"/>
        <v>41</v>
      </c>
      <c r="H28" s="14">
        <f t="shared" si="4"/>
        <v>36</v>
      </c>
      <c r="I28" s="14">
        <f>SUM(I19:I27)</f>
        <v>14</v>
      </c>
      <c r="J28" s="14">
        <f>SUM(J19:J27)</f>
        <v>30</v>
      </c>
      <c r="K28" s="14">
        <f>SUM(K19:K27)</f>
        <v>44</v>
      </c>
      <c r="L28" s="14">
        <f>SUM(L19:L27)</f>
        <v>28</v>
      </c>
      <c r="M28" s="14">
        <f>SUM(M19:M27)</f>
        <v>68</v>
      </c>
      <c r="N28" s="22">
        <f t="shared" si="3"/>
        <v>403</v>
      </c>
      <c r="O28" s="13" t="s">
        <v>25</v>
      </c>
      <c r="P28" s="23" t="s">
        <v>25</v>
      </c>
      <c r="Q28" s="13" t="s">
        <v>25</v>
      </c>
      <c r="R28" s="23" t="s">
        <v>25</v>
      </c>
      <c r="S28" s="23" t="s">
        <v>25</v>
      </c>
      <c r="T28" s="23" t="s">
        <v>25</v>
      </c>
      <c r="U28" s="23" t="s">
        <v>25</v>
      </c>
      <c r="V28" s="23" t="s">
        <v>25</v>
      </c>
      <c r="W28" s="23" t="s">
        <v>25</v>
      </c>
    </row>
    <row r="29" spans="1:27" s="23" customFormat="1" ht="18.75" x14ac:dyDescent="0.3">
      <c r="A29" s="28" t="s">
        <v>54</v>
      </c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33"/>
      <c r="N29" s="22"/>
      <c r="O29" s="13"/>
      <c r="Q29" s="13"/>
    </row>
    <row r="30" spans="1:27" s="6" customFormat="1" ht="18.75" x14ac:dyDescent="0.3">
      <c r="A30" s="10" t="s">
        <v>28</v>
      </c>
      <c r="B30" s="11">
        <v>0</v>
      </c>
      <c r="C30" s="11">
        <v>0</v>
      </c>
      <c r="D30" s="11">
        <v>0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2">
        <v>1</v>
      </c>
      <c r="N30" s="4">
        <f t="shared" ref="N30:N37" si="5">SUM(B30:M30)</f>
        <v>1</v>
      </c>
      <c r="O30" s="13" t="s">
        <v>25</v>
      </c>
      <c r="P30" s="6" t="s">
        <v>25</v>
      </c>
      <c r="Q30" s="13" t="s">
        <v>25</v>
      </c>
      <c r="R30" s="6" t="s">
        <v>25</v>
      </c>
      <c r="S30" s="6" t="s">
        <v>25</v>
      </c>
      <c r="T30" s="6" t="s">
        <v>25</v>
      </c>
      <c r="U30" s="6" t="s">
        <v>25</v>
      </c>
      <c r="V30" s="6" t="s">
        <v>25</v>
      </c>
      <c r="W30" s="6" t="s">
        <v>25</v>
      </c>
    </row>
    <row r="31" spans="1:27" s="6" customFormat="1" ht="18.75" x14ac:dyDescent="0.3">
      <c r="A31" s="10" t="s">
        <v>33</v>
      </c>
      <c r="B31" s="11">
        <v>5</v>
      </c>
      <c r="C31" s="11">
        <v>2</v>
      </c>
      <c r="D31" s="11">
        <v>3</v>
      </c>
      <c r="E31" s="11">
        <v>6</v>
      </c>
      <c r="F31" s="11">
        <v>1</v>
      </c>
      <c r="G31" s="11">
        <v>1</v>
      </c>
      <c r="H31" s="11">
        <v>1</v>
      </c>
      <c r="I31" s="11">
        <v>10</v>
      </c>
      <c r="J31" s="11">
        <v>3</v>
      </c>
      <c r="K31" s="11">
        <v>8</v>
      </c>
      <c r="L31" s="11">
        <v>4</v>
      </c>
      <c r="M31" s="12">
        <v>18</v>
      </c>
      <c r="N31" s="4">
        <f t="shared" si="5"/>
        <v>62</v>
      </c>
      <c r="O31" s="13" t="s">
        <v>25</v>
      </c>
      <c r="P31" s="6" t="s">
        <v>25</v>
      </c>
      <c r="Q31" s="13" t="s">
        <v>25</v>
      </c>
      <c r="R31" s="6" t="s">
        <v>25</v>
      </c>
      <c r="S31" s="6" t="s">
        <v>25</v>
      </c>
      <c r="T31" s="6" t="s">
        <v>25</v>
      </c>
      <c r="U31" s="6" t="s">
        <v>25</v>
      </c>
      <c r="V31" s="6" t="s">
        <v>25</v>
      </c>
      <c r="W31" s="6" t="s">
        <v>25</v>
      </c>
    </row>
    <row r="32" spans="1:27" s="6" customFormat="1" ht="18.75" x14ac:dyDescent="0.3">
      <c r="A32" s="10" t="s">
        <v>26</v>
      </c>
      <c r="B32" s="11">
        <v>0</v>
      </c>
      <c r="C32" s="11">
        <v>0</v>
      </c>
      <c r="D32" s="11">
        <v>0</v>
      </c>
      <c r="E32" s="11">
        <v>0</v>
      </c>
      <c r="F32" s="11">
        <v>0</v>
      </c>
      <c r="G32" s="11">
        <v>0</v>
      </c>
      <c r="H32" s="11">
        <v>0</v>
      </c>
      <c r="I32" s="11">
        <v>0</v>
      </c>
      <c r="J32" s="11">
        <v>0</v>
      </c>
      <c r="K32" s="11">
        <v>0</v>
      </c>
      <c r="L32" s="11">
        <v>0</v>
      </c>
      <c r="M32" s="12">
        <v>0</v>
      </c>
      <c r="N32" s="4">
        <f t="shared" si="5"/>
        <v>0</v>
      </c>
      <c r="O32" s="13" t="s">
        <v>25</v>
      </c>
      <c r="P32" s="6" t="s">
        <v>25</v>
      </c>
      <c r="Q32" s="13" t="s">
        <v>25</v>
      </c>
      <c r="R32" s="6" t="s">
        <v>25</v>
      </c>
      <c r="S32" s="6" t="s">
        <v>25</v>
      </c>
      <c r="T32" s="6" t="s">
        <v>25</v>
      </c>
      <c r="U32" s="6" t="s">
        <v>25</v>
      </c>
      <c r="V32" s="6" t="s">
        <v>25</v>
      </c>
      <c r="W32" s="6" t="s">
        <v>25</v>
      </c>
    </row>
    <row r="33" spans="1:27" s="6" customFormat="1" ht="18.75" x14ac:dyDescent="0.3">
      <c r="A33" s="10" t="s">
        <v>29</v>
      </c>
      <c r="B33" s="11">
        <v>0</v>
      </c>
      <c r="C33" s="11">
        <v>0</v>
      </c>
      <c r="D33" s="11">
        <v>0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0</v>
      </c>
      <c r="K33" s="11">
        <v>0</v>
      </c>
      <c r="L33" s="11">
        <v>0</v>
      </c>
      <c r="M33" s="12">
        <v>0</v>
      </c>
      <c r="N33" s="4">
        <f t="shared" si="5"/>
        <v>0</v>
      </c>
      <c r="O33" s="13"/>
      <c r="Q33" s="13"/>
    </row>
    <row r="34" spans="1:27" s="6" customFormat="1" ht="37.5" x14ac:dyDescent="0.3">
      <c r="A34" s="10" t="s">
        <v>49</v>
      </c>
      <c r="B34" s="11">
        <v>0</v>
      </c>
      <c r="C34" s="11">
        <v>0</v>
      </c>
      <c r="D34" s="11">
        <v>0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  <c r="M34" s="12">
        <v>0</v>
      </c>
      <c r="N34" s="4">
        <f t="shared" si="5"/>
        <v>0</v>
      </c>
      <c r="O34" s="13"/>
      <c r="Q34" s="13"/>
    </row>
    <row r="35" spans="1:27" s="23" customFormat="1" ht="19.5" x14ac:dyDescent="0.35">
      <c r="A35" s="32" t="s">
        <v>51</v>
      </c>
      <c r="B35" s="14">
        <f t="shared" ref="B35:J35" si="6">SUM(B30:B34)</f>
        <v>5</v>
      </c>
      <c r="C35" s="14">
        <f t="shared" si="6"/>
        <v>2</v>
      </c>
      <c r="D35" s="14">
        <f t="shared" si="6"/>
        <v>3</v>
      </c>
      <c r="E35" s="14">
        <f t="shared" si="6"/>
        <v>6</v>
      </c>
      <c r="F35" s="14">
        <f t="shared" si="6"/>
        <v>1</v>
      </c>
      <c r="G35" s="14">
        <f t="shared" si="6"/>
        <v>1</v>
      </c>
      <c r="H35" s="14">
        <f t="shared" si="6"/>
        <v>1</v>
      </c>
      <c r="I35" s="14">
        <f t="shared" si="6"/>
        <v>10</v>
      </c>
      <c r="J35" s="14">
        <f t="shared" si="6"/>
        <v>3</v>
      </c>
      <c r="K35" s="14">
        <f>SUM(K30:K34)</f>
        <v>8</v>
      </c>
      <c r="L35" s="14">
        <f>SUM(L30:L34)</f>
        <v>4</v>
      </c>
      <c r="M35" s="33">
        <f>SUM(M30:M34)</f>
        <v>19</v>
      </c>
      <c r="N35" s="34">
        <f t="shared" si="5"/>
        <v>63</v>
      </c>
      <c r="O35" s="13"/>
      <c r="Q35" s="13"/>
    </row>
    <row r="36" spans="1:27" s="23" customFormat="1" ht="35.1" customHeight="1" x14ac:dyDescent="0.3">
      <c r="A36" s="28" t="s">
        <v>24</v>
      </c>
      <c r="B36" s="14">
        <f t="shared" ref="B36:M36" si="7">B16+B28+B35</f>
        <v>52</v>
      </c>
      <c r="C36" s="14">
        <f t="shared" si="7"/>
        <v>74</v>
      </c>
      <c r="D36" s="14">
        <f t="shared" si="7"/>
        <v>70</v>
      </c>
      <c r="E36" s="14">
        <f t="shared" si="7"/>
        <v>78</v>
      </c>
      <c r="F36" s="14">
        <f t="shared" si="7"/>
        <v>86</v>
      </c>
      <c r="G36" s="14">
        <f t="shared" si="7"/>
        <v>115</v>
      </c>
      <c r="H36" s="14">
        <f t="shared" si="7"/>
        <v>77</v>
      </c>
      <c r="I36" s="14">
        <f t="shared" si="7"/>
        <v>71</v>
      </c>
      <c r="J36" s="14">
        <f t="shared" si="7"/>
        <v>104</v>
      </c>
      <c r="K36" s="14">
        <f t="shared" si="7"/>
        <v>103</v>
      </c>
      <c r="L36" s="14">
        <f t="shared" si="7"/>
        <v>81</v>
      </c>
      <c r="M36" s="14">
        <f t="shared" si="7"/>
        <v>141</v>
      </c>
      <c r="N36" s="22">
        <f t="shared" si="5"/>
        <v>1052</v>
      </c>
      <c r="O36" s="13" t="s">
        <v>25</v>
      </c>
      <c r="P36" s="23" t="s">
        <v>25</v>
      </c>
      <c r="Q36" s="13" t="s">
        <v>25</v>
      </c>
      <c r="R36" s="23" t="s">
        <v>25</v>
      </c>
      <c r="S36" s="23" t="s">
        <v>25</v>
      </c>
      <c r="T36" s="23" t="s">
        <v>25</v>
      </c>
      <c r="U36" s="23" t="s">
        <v>25</v>
      </c>
      <c r="V36" s="23" t="s">
        <v>25</v>
      </c>
      <c r="W36" s="23" t="s">
        <v>25</v>
      </c>
    </row>
    <row r="37" spans="1:27" s="6" customFormat="1" ht="18.75" x14ac:dyDescent="0.3">
      <c r="A37" s="28" t="s">
        <v>42</v>
      </c>
      <c r="B37" s="11">
        <f t="shared" ref="B37:G37" si="8">SUM(B9,B19,B31)</f>
        <v>40</v>
      </c>
      <c r="C37" s="11">
        <f t="shared" si="8"/>
        <v>47</v>
      </c>
      <c r="D37" s="11">
        <f t="shared" si="8"/>
        <v>40</v>
      </c>
      <c r="E37" s="11">
        <f t="shared" si="8"/>
        <v>56</v>
      </c>
      <c r="F37" s="11">
        <f t="shared" si="8"/>
        <v>34</v>
      </c>
      <c r="G37" s="11">
        <f t="shared" si="8"/>
        <v>51</v>
      </c>
      <c r="H37" s="11">
        <f t="shared" ref="H37:M37" si="9">SUM(H9,H19,H31)</f>
        <v>44</v>
      </c>
      <c r="I37" s="11">
        <f t="shared" si="9"/>
        <v>42</v>
      </c>
      <c r="J37" s="11">
        <f t="shared" si="9"/>
        <v>65</v>
      </c>
      <c r="K37" s="11">
        <f t="shared" si="9"/>
        <v>64</v>
      </c>
      <c r="L37" s="11">
        <f t="shared" si="9"/>
        <v>60</v>
      </c>
      <c r="M37" s="11">
        <f t="shared" si="9"/>
        <v>93</v>
      </c>
      <c r="N37" s="22">
        <f t="shared" si="5"/>
        <v>636</v>
      </c>
      <c r="O37" s="21"/>
      <c r="P37" s="6" t="s">
        <v>25</v>
      </c>
      <c r="Q37" s="13" t="s">
        <v>25</v>
      </c>
      <c r="AA37" s="6" t="s">
        <v>25</v>
      </c>
    </row>
    <row r="38" spans="1:27" s="6" customFormat="1" ht="18.75" x14ac:dyDescent="0.3">
      <c r="A38" s="28" t="s">
        <v>35</v>
      </c>
      <c r="B38" s="29">
        <f>B37/B36</f>
        <v>0.76923076923076927</v>
      </c>
      <c r="C38" s="29">
        <f t="shared" ref="C38:J38" si="10">C37/C36</f>
        <v>0.63513513513513509</v>
      </c>
      <c r="D38" s="29">
        <f t="shared" si="10"/>
        <v>0.5714285714285714</v>
      </c>
      <c r="E38" s="29">
        <f t="shared" si="10"/>
        <v>0.71794871794871795</v>
      </c>
      <c r="F38" s="29">
        <f t="shared" si="10"/>
        <v>0.39534883720930231</v>
      </c>
      <c r="G38" s="29">
        <f t="shared" si="10"/>
        <v>0.44347826086956521</v>
      </c>
      <c r="H38" s="29">
        <f t="shared" si="10"/>
        <v>0.5714285714285714</v>
      </c>
      <c r="I38" s="29">
        <f t="shared" si="10"/>
        <v>0.59154929577464788</v>
      </c>
      <c r="J38" s="29">
        <f t="shared" si="10"/>
        <v>0.625</v>
      </c>
      <c r="K38" s="29">
        <f>K37/K36</f>
        <v>0.62135922330097082</v>
      </c>
      <c r="L38" s="29">
        <f>L37/L36</f>
        <v>0.7407407407407407</v>
      </c>
      <c r="M38" s="29">
        <f>M37/M36</f>
        <v>0.65957446808510634</v>
      </c>
      <c r="N38" s="41">
        <f>N37/N36</f>
        <v>0.6045627376425855</v>
      </c>
      <c r="O38" s="30"/>
      <c r="Q38" s="13"/>
    </row>
    <row r="39" spans="1:27" s="6" customFormat="1" ht="37.5" x14ac:dyDescent="0.3">
      <c r="A39" s="28" t="s">
        <v>43</v>
      </c>
      <c r="B39" s="11">
        <f>B15+B27+B33</f>
        <v>0</v>
      </c>
      <c r="C39" s="11">
        <f t="shared" ref="C39:M39" si="11">C15+C27+C33</f>
        <v>12</v>
      </c>
      <c r="D39" s="11">
        <f t="shared" si="11"/>
        <v>1</v>
      </c>
      <c r="E39" s="11">
        <f t="shared" si="11"/>
        <v>1</v>
      </c>
      <c r="F39" s="11">
        <f t="shared" si="11"/>
        <v>1</v>
      </c>
      <c r="G39" s="11">
        <f t="shared" si="11"/>
        <v>0</v>
      </c>
      <c r="H39" s="11">
        <f t="shared" si="11"/>
        <v>0</v>
      </c>
      <c r="I39" s="11">
        <f t="shared" si="11"/>
        <v>0</v>
      </c>
      <c r="J39" s="11">
        <f t="shared" si="11"/>
        <v>0</v>
      </c>
      <c r="K39" s="11">
        <f t="shared" si="11"/>
        <v>0</v>
      </c>
      <c r="L39" s="11">
        <f t="shared" si="11"/>
        <v>0</v>
      </c>
      <c r="M39" s="11">
        <f t="shared" si="11"/>
        <v>0</v>
      </c>
      <c r="N39" s="22">
        <f>SUM(B39:M39)</f>
        <v>15</v>
      </c>
      <c r="O39" s="21" t="s">
        <v>25</v>
      </c>
      <c r="P39" s="6" t="s">
        <v>25</v>
      </c>
      <c r="Q39" s="13" t="s">
        <v>25</v>
      </c>
      <c r="AA39" s="6" t="s">
        <v>25</v>
      </c>
    </row>
    <row r="40" spans="1:27" s="6" customFormat="1" ht="18.75" x14ac:dyDescent="0.3">
      <c r="A40" s="28" t="s">
        <v>31</v>
      </c>
      <c r="B40" s="11">
        <f>B26</f>
        <v>0</v>
      </c>
      <c r="C40" s="11">
        <f t="shared" ref="C40:M40" si="12">C26</f>
        <v>1</v>
      </c>
      <c r="D40" s="11">
        <f t="shared" si="12"/>
        <v>4</v>
      </c>
      <c r="E40" s="11">
        <f t="shared" si="12"/>
        <v>1</v>
      </c>
      <c r="F40" s="11">
        <f t="shared" si="12"/>
        <v>0</v>
      </c>
      <c r="G40" s="11">
        <f t="shared" si="12"/>
        <v>3</v>
      </c>
      <c r="H40" s="11">
        <f t="shared" si="12"/>
        <v>0</v>
      </c>
      <c r="I40" s="11">
        <f t="shared" si="12"/>
        <v>0</v>
      </c>
      <c r="J40" s="11">
        <f t="shared" si="12"/>
        <v>0</v>
      </c>
      <c r="K40" s="11">
        <f t="shared" si="12"/>
        <v>0</v>
      </c>
      <c r="L40" s="11">
        <f t="shared" si="12"/>
        <v>0</v>
      </c>
      <c r="M40" s="11">
        <f t="shared" si="12"/>
        <v>23</v>
      </c>
      <c r="N40" s="22">
        <f>SUM(B40:M40)</f>
        <v>32</v>
      </c>
      <c r="O40" s="21" t="s">
        <v>25</v>
      </c>
      <c r="P40" s="6" t="s">
        <v>25</v>
      </c>
      <c r="Q40" s="13" t="s">
        <v>25</v>
      </c>
      <c r="AA40" s="6" t="s">
        <v>25</v>
      </c>
    </row>
    <row r="41" spans="1:27" s="6" customFormat="1" ht="18.75" x14ac:dyDescent="0.3">
      <c r="A41" s="28" t="s">
        <v>30</v>
      </c>
      <c r="B41" s="11">
        <f t="shared" ref="B41:L41" si="13">B20</f>
        <v>0</v>
      </c>
      <c r="C41" s="11">
        <f t="shared" si="13"/>
        <v>0</v>
      </c>
      <c r="D41" s="11">
        <f t="shared" si="13"/>
        <v>0</v>
      </c>
      <c r="E41" s="11">
        <f t="shared" si="13"/>
        <v>0</v>
      </c>
      <c r="F41" s="11">
        <f t="shared" si="13"/>
        <v>3</v>
      </c>
      <c r="G41" s="11">
        <v>12</v>
      </c>
      <c r="H41" s="11">
        <f t="shared" si="13"/>
        <v>0</v>
      </c>
      <c r="I41" s="11">
        <f t="shared" si="13"/>
        <v>0</v>
      </c>
      <c r="J41" s="11">
        <f t="shared" si="13"/>
        <v>0</v>
      </c>
      <c r="K41" s="11">
        <f t="shared" si="13"/>
        <v>0</v>
      </c>
      <c r="L41" s="11">
        <f t="shared" si="13"/>
        <v>0</v>
      </c>
      <c r="M41" s="11">
        <v>0</v>
      </c>
      <c r="N41" s="22">
        <f>SUM(B41:M41)</f>
        <v>15</v>
      </c>
      <c r="O41" s="21" t="s">
        <v>25</v>
      </c>
      <c r="P41" s="6" t="s">
        <v>25</v>
      </c>
      <c r="Q41" s="13" t="s">
        <v>25</v>
      </c>
      <c r="AA41" s="6" t="s">
        <v>25</v>
      </c>
    </row>
    <row r="42" spans="1:27" s="6" customFormat="1" ht="18.75" x14ac:dyDescent="0.3">
      <c r="A42" s="28" t="s">
        <v>34</v>
      </c>
      <c r="B42" s="11">
        <f t="shared" ref="B42:M42" si="14">B10+B11+B21+B22+B23</f>
        <v>0</v>
      </c>
      <c r="C42" s="11">
        <f t="shared" si="14"/>
        <v>0</v>
      </c>
      <c r="D42" s="11">
        <v>5</v>
      </c>
      <c r="E42" s="11">
        <f t="shared" si="14"/>
        <v>3</v>
      </c>
      <c r="F42" s="11">
        <f t="shared" si="14"/>
        <v>11</v>
      </c>
      <c r="G42" s="11">
        <f t="shared" si="14"/>
        <v>17</v>
      </c>
      <c r="H42" s="11">
        <f t="shared" si="14"/>
        <v>4</v>
      </c>
      <c r="I42" s="11">
        <f t="shared" si="14"/>
        <v>8</v>
      </c>
      <c r="J42" s="11">
        <f t="shared" si="14"/>
        <v>10</v>
      </c>
      <c r="K42" s="11">
        <f t="shared" si="14"/>
        <v>7</v>
      </c>
      <c r="L42" s="11">
        <f t="shared" si="14"/>
        <v>8</v>
      </c>
      <c r="M42" s="11">
        <f t="shared" si="14"/>
        <v>6</v>
      </c>
      <c r="N42" s="22">
        <f>SUM(B42:M42)</f>
        <v>79</v>
      </c>
      <c r="O42" s="21" t="s">
        <v>25</v>
      </c>
      <c r="P42" s="6" t="s">
        <v>25</v>
      </c>
      <c r="Q42" s="13" t="s">
        <v>25</v>
      </c>
      <c r="AA42" s="6" t="s">
        <v>25</v>
      </c>
    </row>
    <row r="43" spans="1:27" s="6" customFormat="1" ht="18.75" x14ac:dyDescent="0.3">
      <c r="A43" s="28" t="s">
        <v>36</v>
      </c>
      <c r="B43" s="29">
        <f>B42/B36</f>
        <v>0</v>
      </c>
      <c r="C43" s="29">
        <f t="shared" ref="C43:J43" si="15">C42/C36</f>
        <v>0</v>
      </c>
      <c r="D43" s="29">
        <f t="shared" si="15"/>
        <v>7.1428571428571425E-2</v>
      </c>
      <c r="E43" s="29">
        <f t="shared" si="15"/>
        <v>3.8461538461538464E-2</v>
      </c>
      <c r="F43" s="29">
        <f t="shared" si="15"/>
        <v>0.12790697674418605</v>
      </c>
      <c r="G43" s="29">
        <f t="shared" si="15"/>
        <v>0.14782608695652175</v>
      </c>
      <c r="H43" s="29">
        <f t="shared" si="15"/>
        <v>5.1948051948051951E-2</v>
      </c>
      <c r="I43" s="29">
        <f t="shared" si="15"/>
        <v>0.11267605633802817</v>
      </c>
      <c r="J43" s="29">
        <f t="shared" si="15"/>
        <v>9.6153846153846159E-2</v>
      </c>
      <c r="K43" s="29">
        <f>K42/K36</f>
        <v>6.7961165048543687E-2</v>
      </c>
      <c r="L43" s="29">
        <f>L42/L36</f>
        <v>9.8765432098765427E-2</v>
      </c>
      <c r="M43" s="29">
        <f>M42/M36</f>
        <v>4.2553191489361701E-2</v>
      </c>
      <c r="N43" s="41">
        <f>N42/N36</f>
        <v>7.5095057034220536E-2</v>
      </c>
      <c r="O43" s="21"/>
      <c r="Q43" s="13"/>
    </row>
    <row r="44" spans="1:27" s="6" customFormat="1" ht="18.75" x14ac:dyDescent="0.3">
      <c r="A44" s="28" t="s">
        <v>19</v>
      </c>
      <c r="B44" s="11">
        <f t="shared" ref="B44:M44" si="16">B14+B25</f>
        <v>12</v>
      </c>
      <c r="C44" s="11">
        <f t="shared" si="16"/>
        <v>14</v>
      </c>
      <c r="D44" s="11">
        <f t="shared" si="16"/>
        <v>20</v>
      </c>
      <c r="E44" s="11">
        <f t="shared" si="16"/>
        <v>11</v>
      </c>
      <c r="F44" s="11">
        <f t="shared" si="16"/>
        <v>11</v>
      </c>
      <c r="G44" s="11">
        <f t="shared" si="16"/>
        <v>19</v>
      </c>
      <c r="H44" s="11">
        <f t="shared" si="16"/>
        <v>27</v>
      </c>
      <c r="I44" s="11">
        <f t="shared" si="16"/>
        <v>7</v>
      </c>
      <c r="J44" s="11">
        <f t="shared" si="16"/>
        <v>20</v>
      </c>
      <c r="K44" s="11">
        <f t="shared" si="16"/>
        <v>30</v>
      </c>
      <c r="L44" s="11">
        <f t="shared" si="16"/>
        <v>12</v>
      </c>
      <c r="M44" s="11">
        <f t="shared" si="16"/>
        <v>14</v>
      </c>
      <c r="N44" s="22">
        <f>SUM(B44:M44)</f>
        <v>197</v>
      </c>
      <c r="O44" s="21" t="s">
        <v>25</v>
      </c>
      <c r="P44" s="6" t="s">
        <v>25</v>
      </c>
      <c r="Q44" s="13" t="s">
        <v>25</v>
      </c>
      <c r="AA44" s="6" t="s">
        <v>25</v>
      </c>
    </row>
    <row r="45" spans="1:27" s="6" customFormat="1" ht="18.75" x14ac:dyDescent="0.3">
      <c r="A45" s="28" t="s">
        <v>37</v>
      </c>
      <c r="B45" s="29">
        <f>B44/B36</f>
        <v>0.23076923076923078</v>
      </c>
      <c r="C45" s="29">
        <f t="shared" ref="C45:J45" si="17">C44/C36</f>
        <v>0.1891891891891892</v>
      </c>
      <c r="D45" s="29">
        <f t="shared" si="17"/>
        <v>0.2857142857142857</v>
      </c>
      <c r="E45" s="29">
        <f t="shared" si="17"/>
        <v>0.14102564102564102</v>
      </c>
      <c r="F45" s="29">
        <f t="shared" si="17"/>
        <v>0.12790697674418605</v>
      </c>
      <c r="G45" s="29">
        <f t="shared" si="17"/>
        <v>0.16521739130434782</v>
      </c>
      <c r="H45" s="29">
        <f t="shared" si="17"/>
        <v>0.35064935064935066</v>
      </c>
      <c r="I45" s="29">
        <f t="shared" si="17"/>
        <v>9.8591549295774641E-2</v>
      </c>
      <c r="J45" s="29">
        <f t="shared" si="17"/>
        <v>0.19230769230769232</v>
      </c>
      <c r="K45" s="29">
        <f>K44/K36</f>
        <v>0.29126213592233008</v>
      </c>
      <c r="L45" s="29">
        <f>L44/L36</f>
        <v>0.14814814814814814</v>
      </c>
      <c r="M45" s="29">
        <f>M44/M36</f>
        <v>9.9290780141843976E-2</v>
      </c>
      <c r="N45" s="41">
        <f>N44/N36</f>
        <v>0.18726235741444866</v>
      </c>
      <c r="O45" s="30"/>
      <c r="Q45" s="13"/>
    </row>
    <row r="46" spans="1:27" s="6" customFormat="1" ht="18.75" x14ac:dyDescent="0.3">
      <c r="A46" s="28" t="s">
        <v>27</v>
      </c>
      <c r="B46" s="11">
        <f>B13+B24</f>
        <v>0</v>
      </c>
      <c r="C46" s="11">
        <f t="shared" ref="C46:M46" si="18">C13+C24</f>
        <v>0</v>
      </c>
      <c r="D46" s="11">
        <f t="shared" si="18"/>
        <v>0</v>
      </c>
      <c r="E46" s="11">
        <f t="shared" si="18"/>
        <v>2</v>
      </c>
      <c r="F46" s="11">
        <f t="shared" si="18"/>
        <v>9</v>
      </c>
      <c r="G46" s="11">
        <f t="shared" si="18"/>
        <v>13</v>
      </c>
      <c r="H46" s="11">
        <f t="shared" si="18"/>
        <v>2</v>
      </c>
      <c r="I46" s="11">
        <f t="shared" si="18"/>
        <v>4</v>
      </c>
      <c r="J46" s="11">
        <f t="shared" si="18"/>
        <v>3</v>
      </c>
      <c r="K46" s="11">
        <f t="shared" si="18"/>
        <v>0</v>
      </c>
      <c r="L46" s="11">
        <f t="shared" si="18"/>
        <v>1</v>
      </c>
      <c r="M46" s="11">
        <f t="shared" si="18"/>
        <v>4</v>
      </c>
      <c r="N46" s="22">
        <f>SUM(B46:M46)</f>
        <v>38</v>
      </c>
      <c r="O46" s="21" t="s">
        <v>25</v>
      </c>
      <c r="P46" s="6" t="s">
        <v>25</v>
      </c>
      <c r="Q46" s="13" t="s">
        <v>25</v>
      </c>
      <c r="AA46" s="6" t="s">
        <v>25</v>
      </c>
    </row>
    <row r="47" spans="1:27" s="23" customFormat="1" ht="37.5" x14ac:dyDescent="0.3">
      <c r="A47" s="28" t="s">
        <v>20</v>
      </c>
      <c r="B47" s="14">
        <f t="shared" ref="B47:M47" si="19">B36</f>
        <v>52</v>
      </c>
      <c r="C47" s="14">
        <f t="shared" si="19"/>
        <v>74</v>
      </c>
      <c r="D47" s="14">
        <f t="shared" si="19"/>
        <v>70</v>
      </c>
      <c r="E47" s="40">
        <f t="shared" si="19"/>
        <v>78</v>
      </c>
      <c r="F47" s="14">
        <f t="shared" si="19"/>
        <v>86</v>
      </c>
      <c r="G47" s="14">
        <f t="shared" si="19"/>
        <v>115</v>
      </c>
      <c r="H47" s="14">
        <f t="shared" si="19"/>
        <v>77</v>
      </c>
      <c r="I47" s="14">
        <f t="shared" si="19"/>
        <v>71</v>
      </c>
      <c r="J47" s="14">
        <f t="shared" si="19"/>
        <v>104</v>
      </c>
      <c r="K47" s="14">
        <f t="shared" si="19"/>
        <v>103</v>
      </c>
      <c r="L47" s="14">
        <f t="shared" si="19"/>
        <v>81</v>
      </c>
      <c r="M47" s="14">
        <f t="shared" si="19"/>
        <v>141</v>
      </c>
      <c r="N47" s="22">
        <f>SUM(B47:M47)</f>
        <v>1052</v>
      </c>
      <c r="O47" s="24" t="s">
        <v>25</v>
      </c>
      <c r="P47" s="23" t="s">
        <v>25</v>
      </c>
      <c r="Q47" s="13" t="s">
        <v>25</v>
      </c>
      <c r="AA47" s="23" t="s">
        <v>25</v>
      </c>
    </row>
    <row r="48" spans="1:27" s="35" customFormat="1" ht="18.75" x14ac:dyDescent="0.3">
      <c r="A48" s="38" t="s">
        <v>52</v>
      </c>
      <c r="B48" s="39">
        <v>4</v>
      </c>
      <c r="C48" s="40">
        <v>4</v>
      </c>
      <c r="D48" s="40">
        <v>10</v>
      </c>
      <c r="E48" s="42">
        <v>1</v>
      </c>
      <c r="F48" s="40">
        <v>6</v>
      </c>
      <c r="G48" s="40">
        <v>4</v>
      </c>
      <c r="H48" s="40">
        <v>3</v>
      </c>
      <c r="I48" s="40">
        <v>4</v>
      </c>
      <c r="J48" s="40">
        <v>6</v>
      </c>
      <c r="K48" s="40">
        <v>20</v>
      </c>
      <c r="L48" s="40">
        <v>5</v>
      </c>
      <c r="M48" s="40">
        <v>7</v>
      </c>
      <c r="N48" s="22">
        <f>SUM(B48:M48)</f>
        <v>74</v>
      </c>
      <c r="O48" s="36"/>
    </row>
    <row r="49" spans="1:14" ht="18.75" x14ac:dyDescent="0.3">
      <c r="A49" s="37"/>
      <c r="B49" s="25"/>
      <c r="N49" s="2" t="s">
        <v>25</v>
      </c>
    </row>
    <row r="50" spans="1:14" x14ac:dyDescent="0.2">
      <c r="B50" s="25"/>
      <c r="N50" s="2" t="s">
        <v>25</v>
      </c>
    </row>
    <row r="51" spans="1:14" ht="14.1" customHeight="1" x14ac:dyDescent="0.2">
      <c r="A51" s="27" t="s">
        <v>25</v>
      </c>
      <c r="B51" s="25"/>
      <c r="N51" s="2" t="s">
        <v>25</v>
      </c>
    </row>
    <row r="52" spans="1:14" x14ac:dyDescent="0.2">
      <c r="A52" s="27"/>
    </row>
    <row r="53" spans="1:14" x14ac:dyDescent="0.2">
      <c r="A53" s="26"/>
    </row>
    <row r="54" spans="1:14" x14ac:dyDescent="0.2">
      <c r="A54" s="26"/>
    </row>
    <row r="55" spans="1:14" x14ac:dyDescent="0.2">
      <c r="A55" s="26"/>
    </row>
    <row r="56" spans="1:14" x14ac:dyDescent="0.2">
      <c r="A56" s="26"/>
    </row>
  </sheetData>
  <mergeCells count="1">
    <mergeCell ref="A1:N1"/>
  </mergeCells>
  <phoneticPr fontId="0" type="noConversion"/>
  <printOptions horizontalCentered="1" gridLines="1"/>
  <pageMargins left="0.88" right="0.81" top="0.5" bottom="0.5" header="0.5" footer="0.5"/>
  <pageSetup scale="54" pageOrder="overThenDown" orientation="landscape" r:id="rId1"/>
  <headerFooter alignWithMargins="0">
    <oddFooter>&amp;L&amp;8&amp;D&amp;R&amp;8&amp;P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A56"/>
  <sheetViews>
    <sheetView zoomScaleNormal="100" zoomScaleSheetLayoutView="100" zoomScalePageLayoutView="75" workbookViewId="0">
      <selection activeCell="N22" sqref="N22"/>
    </sheetView>
  </sheetViews>
  <sheetFormatPr defaultColWidth="11.42578125" defaultRowHeight="14.25" x14ac:dyDescent="0.2"/>
  <cols>
    <col min="1" max="1" width="27.140625" style="3" customWidth="1"/>
    <col min="2" max="2" width="9.42578125" style="1" customWidth="1"/>
    <col min="3" max="3" width="12" style="1" bestFit="1" customWidth="1"/>
    <col min="4" max="4" width="10.7109375" style="1" customWidth="1"/>
    <col min="5" max="5" width="8.28515625" style="1" customWidth="1"/>
    <col min="6" max="6" width="8.42578125" style="1" customWidth="1"/>
    <col min="7" max="7" width="9.140625" style="1" customWidth="1"/>
    <col min="8" max="8" width="7" style="1" customWidth="1"/>
    <col min="9" max="9" width="9.42578125" style="1" customWidth="1"/>
    <col min="10" max="10" width="9.7109375" style="1" customWidth="1"/>
    <col min="11" max="11" width="10.28515625" style="1" customWidth="1"/>
    <col min="12" max="12" width="9.7109375" style="1" customWidth="1"/>
    <col min="13" max="13" width="9.85546875" style="1" customWidth="1"/>
    <col min="14" max="14" width="11.140625" style="2" customWidth="1"/>
    <col min="15" max="15" width="14.7109375" style="1" customWidth="1"/>
    <col min="16" max="27" width="9.140625" style="1" customWidth="1"/>
    <col min="28" max="28" width="7.85546875" style="1" customWidth="1"/>
    <col min="29" max="29" width="13" style="1" customWidth="1"/>
    <col min="30" max="16384" width="11.42578125" style="1"/>
  </cols>
  <sheetData>
    <row r="1" spans="1:25" s="5" customFormat="1" ht="18.75" x14ac:dyDescent="0.3">
      <c r="A1" s="175" t="s">
        <v>53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  <c r="L1" s="175"/>
      <c r="M1" s="175"/>
      <c r="N1" s="175"/>
    </row>
    <row r="2" spans="1:25" s="6" customFormat="1" ht="15.75" x14ac:dyDescent="0.25">
      <c r="A2" s="7" t="s">
        <v>3</v>
      </c>
      <c r="B2" s="8" t="s">
        <v>4</v>
      </c>
      <c r="C2" s="8" t="s">
        <v>5</v>
      </c>
      <c r="D2" s="8" t="s">
        <v>6</v>
      </c>
      <c r="E2" s="8" t="s">
        <v>7</v>
      </c>
      <c r="F2" s="8" t="s">
        <v>8</v>
      </c>
      <c r="G2" s="8" t="s">
        <v>9</v>
      </c>
      <c r="H2" s="8" t="s">
        <v>10</v>
      </c>
      <c r="I2" s="8" t="s">
        <v>11</v>
      </c>
      <c r="J2" s="8" t="s">
        <v>12</v>
      </c>
      <c r="K2" s="8" t="s">
        <v>13</v>
      </c>
      <c r="L2" s="8" t="s">
        <v>14</v>
      </c>
      <c r="M2" s="8" t="s">
        <v>15</v>
      </c>
      <c r="N2" s="9" t="s">
        <v>16</v>
      </c>
    </row>
    <row r="3" spans="1:25" s="6" customFormat="1" ht="18.75" x14ac:dyDescent="0.3">
      <c r="A3" s="10" t="s">
        <v>40</v>
      </c>
      <c r="B3" s="11">
        <v>24</v>
      </c>
      <c r="C3" s="11">
        <v>28</v>
      </c>
      <c r="D3" s="11">
        <v>21</v>
      </c>
      <c r="E3" s="11">
        <v>22</v>
      </c>
      <c r="F3" s="11">
        <v>54</v>
      </c>
      <c r="G3" s="11">
        <v>57</v>
      </c>
      <c r="H3" s="11">
        <v>52</v>
      </c>
      <c r="I3" s="11">
        <v>103</v>
      </c>
      <c r="J3" s="11">
        <v>110</v>
      </c>
      <c r="K3" s="11">
        <v>43</v>
      </c>
      <c r="L3" s="11">
        <v>47</v>
      </c>
      <c r="M3" s="12">
        <v>26</v>
      </c>
      <c r="N3" s="4">
        <f>SUM(B3:M3)</f>
        <v>587</v>
      </c>
      <c r="O3" s="13" t="s">
        <v>25</v>
      </c>
      <c r="P3" s="6" t="s">
        <v>25</v>
      </c>
      <c r="Q3" s="6" t="s">
        <v>25</v>
      </c>
      <c r="R3" s="6" t="s">
        <v>25</v>
      </c>
      <c r="S3" s="6" t="s">
        <v>25</v>
      </c>
      <c r="T3" s="6" t="s">
        <v>25</v>
      </c>
      <c r="U3" s="6" t="s">
        <v>25</v>
      </c>
      <c r="V3" s="6" t="s">
        <v>25</v>
      </c>
      <c r="W3" s="6" t="s">
        <v>25</v>
      </c>
      <c r="X3" s="6" t="s">
        <v>25</v>
      </c>
      <c r="Y3" s="6" t="s">
        <v>25</v>
      </c>
    </row>
    <row r="4" spans="1:25" s="6" customFormat="1" ht="18.75" x14ac:dyDescent="0.3">
      <c r="A4" s="10" t="s">
        <v>41</v>
      </c>
      <c r="B4" s="11">
        <v>27</v>
      </c>
      <c r="C4" s="11">
        <v>37</v>
      </c>
      <c r="D4" s="11">
        <v>29</v>
      </c>
      <c r="E4" s="11">
        <v>49</v>
      </c>
      <c r="F4" s="11">
        <v>50</v>
      </c>
      <c r="G4" s="11">
        <v>23</v>
      </c>
      <c r="H4" s="11">
        <v>41</v>
      </c>
      <c r="I4" s="11">
        <v>33</v>
      </c>
      <c r="J4" s="11">
        <v>39</v>
      </c>
      <c r="K4" s="11">
        <v>32</v>
      </c>
      <c r="L4" s="11">
        <v>21</v>
      </c>
      <c r="M4" s="12">
        <v>27</v>
      </c>
      <c r="N4" s="4">
        <f>SUM(B4:M4)</f>
        <v>408</v>
      </c>
      <c r="O4" s="13" t="s">
        <v>25</v>
      </c>
      <c r="P4" s="6" t="s">
        <v>25</v>
      </c>
      <c r="Q4" s="6" t="s">
        <v>25</v>
      </c>
      <c r="R4" s="6" t="s">
        <v>25</v>
      </c>
      <c r="S4" s="6" t="s">
        <v>25</v>
      </c>
      <c r="T4" s="6" t="s">
        <v>25</v>
      </c>
      <c r="U4" s="6" t="s">
        <v>25</v>
      </c>
      <c r="V4" s="6" t="s">
        <v>25</v>
      </c>
    </row>
    <row r="5" spans="1:25" s="6" customFormat="1" ht="18.75" x14ac:dyDescent="0.3">
      <c r="A5" s="10" t="s">
        <v>2</v>
      </c>
      <c r="B5" s="11">
        <v>10</v>
      </c>
      <c r="C5" s="11">
        <v>2</v>
      </c>
      <c r="D5" s="11">
        <v>7</v>
      </c>
      <c r="E5" s="11">
        <v>4</v>
      </c>
      <c r="F5" s="11">
        <v>3</v>
      </c>
      <c r="G5" s="11">
        <v>8</v>
      </c>
      <c r="H5" s="11">
        <v>14</v>
      </c>
      <c r="I5" s="11">
        <v>3</v>
      </c>
      <c r="J5" s="11">
        <v>3</v>
      </c>
      <c r="K5" s="11">
        <v>8</v>
      </c>
      <c r="L5" s="11">
        <v>8</v>
      </c>
      <c r="M5" s="12">
        <v>10</v>
      </c>
      <c r="N5" s="4">
        <f>SUM(B5:M5)</f>
        <v>80</v>
      </c>
      <c r="O5" s="13" t="s">
        <v>25</v>
      </c>
      <c r="P5" s="6" t="s">
        <v>25</v>
      </c>
      <c r="Q5" s="6" t="s">
        <v>25</v>
      </c>
      <c r="R5" s="6" t="s">
        <v>25</v>
      </c>
      <c r="S5" s="6" t="s">
        <v>25</v>
      </c>
      <c r="T5" s="6" t="s">
        <v>25</v>
      </c>
      <c r="U5" s="6" t="s">
        <v>25</v>
      </c>
      <c r="V5" s="6" t="s">
        <v>25</v>
      </c>
      <c r="W5" s="6" t="s">
        <v>25</v>
      </c>
      <c r="X5" s="6" t="s">
        <v>25</v>
      </c>
      <c r="Y5" s="6" t="s">
        <v>25</v>
      </c>
    </row>
    <row r="6" spans="1:25" s="23" customFormat="1" ht="19.5" x14ac:dyDescent="0.35">
      <c r="A6" s="20" t="s">
        <v>23</v>
      </c>
      <c r="B6" s="14">
        <f>SUM(B3:B5)</f>
        <v>61</v>
      </c>
      <c r="C6" s="14">
        <f t="shared" ref="C6:M6" si="0">SUM(C3:C5)</f>
        <v>67</v>
      </c>
      <c r="D6" s="14">
        <f t="shared" si="0"/>
        <v>57</v>
      </c>
      <c r="E6" s="14">
        <f t="shared" si="0"/>
        <v>75</v>
      </c>
      <c r="F6" s="14">
        <f t="shared" si="0"/>
        <v>107</v>
      </c>
      <c r="G6" s="14">
        <f t="shared" si="0"/>
        <v>88</v>
      </c>
      <c r="H6" s="14">
        <f t="shared" si="0"/>
        <v>107</v>
      </c>
      <c r="I6" s="14">
        <f t="shared" si="0"/>
        <v>139</v>
      </c>
      <c r="J6" s="14">
        <f t="shared" si="0"/>
        <v>152</v>
      </c>
      <c r="K6" s="14">
        <f t="shared" si="0"/>
        <v>83</v>
      </c>
      <c r="L6" s="14">
        <f t="shared" si="0"/>
        <v>76</v>
      </c>
      <c r="M6" s="14">
        <f t="shared" si="0"/>
        <v>63</v>
      </c>
      <c r="N6" s="22">
        <f>SUM(B6:M6)</f>
        <v>1075</v>
      </c>
      <c r="O6" s="23" t="s">
        <v>25</v>
      </c>
      <c r="P6" s="23" t="s">
        <v>25</v>
      </c>
      <c r="Q6" s="23" t="s">
        <v>25</v>
      </c>
      <c r="R6" s="23" t="s">
        <v>25</v>
      </c>
      <c r="S6" s="23" t="s">
        <v>25</v>
      </c>
      <c r="T6" s="23" t="s">
        <v>25</v>
      </c>
      <c r="U6" s="23" t="s">
        <v>25</v>
      </c>
      <c r="V6" s="23" t="s">
        <v>25</v>
      </c>
      <c r="W6" s="23" t="s">
        <v>25</v>
      </c>
      <c r="X6" s="23" t="s">
        <v>25</v>
      </c>
    </row>
    <row r="7" spans="1:25" s="6" customFormat="1" ht="18.75" x14ac:dyDescent="0.3">
      <c r="A7" s="15" t="s">
        <v>17</v>
      </c>
      <c r="B7" s="16"/>
      <c r="C7" s="16" t="s">
        <v>25</v>
      </c>
      <c r="D7" s="16" t="s">
        <v>25</v>
      </c>
      <c r="E7" s="16" t="s">
        <v>25</v>
      </c>
      <c r="F7" s="16" t="s">
        <v>25</v>
      </c>
      <c r="G7" s="16" t="s">
        <v>25</v>
      </c>
      <c r="H7" s="16" t="s">
        <v>25</v>
      </c>
      <c r="I7" s="16" t="s">
        <v>25</v>
      </c>
      <c r="J7" s="16" t="s">
        <v>25</v>
      </c>
      <c r="K7" s="16" t="s">
        <v>25</v>
      </c>
      <c r="L7" s="16" t="s">
        <v>25</v>
      </c>
      <c r="M7" s="17" t="s">
        <v>25</v>
      </c>
      <c r="N7" s="18" t="s">
        <v>25</v>
      </c>
      <c r="O7" s="31"/>
    </row>
    <row r="8" spans="1:25" s="6" customFormat="1" ht="18.75" x14ac:dyDescent="0.3">
      <c r="A8" s="19" t="s">
        <v>0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2"/>
      <c r="N8" s="4"/>
      <c r="O8" s="13"/>
    </row>
    <row r="9" spans="1:25" s="6" customFormat="1" ht="18.75" x14ac:dyDescent="0.3">
      <c r="A9" s="10" t="s">
        <v>18</v>
      </c>
      <c r="B9" s="11">
        <v>30</v>
      </c>
      <c r="C9" s="11">
        <v>19</v>
      </c>
      <c r="D9" s="11">
        <v>25</v>
      </c>
      <c r="E9" s="11">
        <v>26</v>
      </c>
      <c r="F9" s="11">
        <v>21</v>
      </c>
      <c r="G9" s="11">
        <v>39</v>
      </c>
      <c r="H9" s="11">
        <v>38</v>
      </c>
      <c r="I9" s="11">
        <v>56</v>
      </c>
      <c r="J9" s="11">
        <v>26</v>
      </c>
      <c r="K9" s="11">
        <v>49</v>
      </c>
      <c r="L9" s="11">
        <v>64</v>
      </c>
      <c r="M9" s="12">
        <v>31</v>
      </c>
      <c r="N9" s="4">
        <f t="shared" ref="N9:N15" si="1">SUM(B9:M9)</f>
        <v>424</v>
      </c>
      <c r="P9" s="6" t="s">
        <v>25</v>
      </c>
      <c r="Q9" s="13" t="s">
        <v>25</v>
      </c>
      <c r="R9" s="6" t="s">
        <v>25</v>
      </c>
      <c r="S9" s="6" t="s">
        <v>25</v>
      </c>
      <c r="T9" s="6" t="s">
        <v>25</v>
      </c>
      <c r="U9" s="6" t="s">
        <v>25</v>
      </c>
      <c r="V9" s="6" t="s">
        <v>25</v>
      </c>
      <c r="W9" s="6" t="s">
        <v>25</v>
      </c>
    </row>
    <row r="10" spans="1:25" s="6" customFormat="1" ht="18.75" x14ac:dyDescent="0.3">
      <c r="A10" s="10" t="s">
        <v>38</v>
      </c>
      <c r="B10" s="11">
        <v>0</v>
      </c>
      <c r="C10" s="11">
        <v>1</v>
      </c>
      <c r="D10" s="11">
        <v>2</v>
      </c>
      <c r="E10" s="11">
        <v>0</v>
      </c>
      <c r="F10" s="11">
        <v>1</v>
      </c>
      <c r="G10" s="11">
        <v>7</v>
      </c>
      <c r="H10" s="11">
        <v>2</v>
      </c>
      <c r="I10" s="11">
        <v>2</v>
      </c>
      <c r="J10" s="11">
        <v>4</v>
      </c>
      <c r="K10" s="11">
        <v>1</v>
      </c>
      <c r="L10" s="11">
        <v>4</v>
      </c>
      <c r="M10" s="12">
        <v>2</v>
      </c>
      <c r="N10" s="4">
        <f t="shared" si="1"/>
        <v>26</v>
      </c>
      <c r="O10" s="13"/>
      <c r="Q10" s="13"/>
    </row>
    <row r="11" spans="1:25" s="6" customFormat="1" ht="18.75" x14ac:dyDescent="0.3">
      <c r="A11" s="10" t="s">
        <v>39</v>
      </c>
      <c r="B11" s="11">
        <v>1</v>
      </c>
      <c r="C11" s="11">
        <v>2</v>
      </c>
      <c r="D11" s="11">
        <v>0</v>
      </c>
      <c r="E11" s="11">
        <v>0</v>
      </c>
      <c r="F11" s="11">
        <v>0</v>
      </c>
      <c r="G11" s="11">
        <v>0</v>
      </c>
      <c r="H11" s="11">
        <v>0</v>
      </c>
      <c r="I11" s="11">
        <v>0</v>
      </c>
      <c r="J11" s="11">
        <v>0</v>
      </c>
      <c r="K11" s="11">
        <v>0</v>
      </c>
      <c r="L11" s="11">
        <v>0</v>
      </c>
      <c r="M11" s="12">
        <v>0</v>
      </c>
      <c r="N11" s="4">
        <f t="shared" si="1"/>
        <v>3</v>
      </c>
      <c r="O11" s="13"/>
      <c r="Q11" s="13"/>
    </row>
    <row r="12" spans="1:25" s="6" customFormat="1" ht="18.75" x14ac:dyDescent="0.3">
      <c r="A12" s="10" t="s">
        <v>48</v>
      </c>
      <c r="B12" s="11">
        <v>0</v>
      </c>
      <c r="C12" s="11">
        <v>0</v>
      </c>
      <c r="D12" s="11">
        <v>0</v>
      </c>
      <c r="E12" s="11">
        <v>0</v>
      </c>
      <c r="F12" s="11">
        <v>0</v>
      </c>
      <c r="G12" s="11">
        <v>0</v>
      </c>
      <c r="H12" s="11">
        <v>0</v>
      </c>
      <c r="I12" s="11">
        <v>7</v>
      </c>
      <c r="J12" s="11">
        <v>0</v>
      </c>
      <c r="K12" s="11">
        <v>0</v>
      </c>
      <c r="L12" s="11">
        <v>0</v>
      </c>
      <c r="M12" s="12">
        <v>0</v>
      </c>
      <c r="N12" s="4">
        <f t="shared" si="1"/>
        <v>7</v>
      </c>
      <c r="O12" s="13"/>
      <c r="Q12" s="13"/>
    </row>
    <row r="13" spans="1:25" s="6" customFormat="1" ht="18.75" x14ac:dyDescent="0.3">
      <c r="A13" s="10" t="s">
        <v>47</v>
      </c>
      <c r="B13" s="11">
        <v>0</v>
      </c>
      <c r="C13" s="11">
        <v>0</v>
      </c>
      <c r="D13" s="11">
        <v>1</v>
      </c>
      <c r="E13" s="11">
        <v>0</v>
      </c>
      <c r="F13" s="11">
        <v>2</v>
      </c>
      <c r="G13" s="11">
        <v>2</v>
      </c>
      <c r="H13" s="11">
        <v>1</v>
      </c>
      <c r="I13" s="11">
        <v>21</v>
      </c>
      <c r="J13" s="11">
        <v>2</v>
      </c>
      <c r="K13" s="11">
        <v>5</v>
      </c>
      <c r="L13" s="11">
        <v>1</v>
      </c>
      <c r="M13" s="12">
        <v>0</v>
      </c>
      <c r="N13" s="4">
        <f t="shared" si="1"/>
        <v>35</v>
      </c>
      <c r="O13" s="13" t="s">
        <v>25</v>
      </c>
      <c r="P13" s="6" t="s">
        <v>25</v>
      </c>
      <c r="Q13" s="13" t="s">
        <v>25</v>
      </c>
      <c r="R13" s="6" t="s">
        <v>25</v>
      </c>
      <c r="S13" s="6" t="s">
        <v>25</v>
      </c>
    </row>
    <row r="14" spans="1:25" s="6" customFormat="1" ht="18.75" x14ac:dyDescent="0.3">
      <c r="A14" s="10" t="s">
        <v>19</v>
      </c>
      <c r="B14" s="11">
        <v>1</v>
      </c>
      <c r="C14" s="11">
        <v>3</v>
      </c>
      <c r="D14" s="11">
        <v>0</v>
      </c>
      <c r="E14" s="11">
        <v>0</v>
      </c>
      <c r="F14" s="11">
        <v>1</v>
      </c>
      <c r="G14" s="11">
        <v>2</v>
      </c>
      <c r="H14" s="11">
        <v>1</v>
      </c>
      <c r="I14" s="11">
        <v>0</v>
      </c>
      <c r="J14" s="11">
        <v>5</v>
      </c>
      <c r="K14" s="11">
        <v>5</v>
      </c>
      <c r="L14" s="11">
        <v>5</v>
      </c>
      <c r="M14" s="12">
        <v>0</v>
      </c>
      <c r="N14" s="4">
        <f t="shared" si="1"/>
        <v>23</v>
      </c>
      <c r="O14" s="13" t="s">
        <v>25</v>
      </c>
      <c r="P14" s="6" t="s">
        <v>25</v>
      </c>
      <c r="Q14" s="13" t="s">
        <v>25</v>
      </c>
    </row>
    <row r="15" spans="1:25" s="6" customFormat="1" ht="18.75" x14ac:dyDescent="0.3">
      <c r="A15" s="10" t="s">
        <v>29</v>
      </c>
      <c r="B15" s="11">
        <v>12</v>
      </c>
      <c r="C15" s="11">
        <v>0</v>
      </c>
      <c r="D15" s="11">
        <v>0</v>
      </c>
      <c r="E15" s="11">
        <v>0</v>
      </c>
      <c r="F15" s="11">
        <v>0</v>
      </c>
      <c r="G15" s="11">
        <v>0</v>
      </c>
      <c r="H15" s="11">
        <v>0</v>
      </c>
      <c r="I15" s="11">
        <v>0</v>
      </c>
      <c r="J15" s="11">
        <v>0</v>
      </c>
      <c r="K15" s="11">
        <v>0</v>
      </c>
      <c r="L15" s="11">
        <v>1</v>
      </c>
      <c r="M15" s="12">
        <v>0</v>
      </c>
      <c r="N15" s="4">
        <f t="shared" si="1"/>
        <v>13</v>
      </c>
      <c r="O15" s="13"/>
      <c r="Q15" s="13"/>
    </row>
    <row r="16" spans="1:25" s="6" customFormat="1" ht="19.5" x14ac:dyDescent="0.35">
      <c r="A16" s="20" t="s">
        <v>22</v>
      </c>
      <c r="B16" s="14">
        <f t="shared" ref="B16:N16" si="2">SUM(B9:B15)</f>
        <v>44</v>
      </c>
      <c r="C16" s="14">
        <f t="shared" si="2"/>
        <v>25</v>
      </c>
      <c r="D16" s="14">
        <f t="shared" si="2"/>
        <v>28</v>
      </c>
      <c r="E16" s="14">
        <f t="shared" si="2"/>
        <v>26</v>
      </c>
      <c r="F16" s="14">
        <f t="shared" si="2"/>
        <v>25</v>
      </c>
      <c r="G16" s="14">
        <f t="shared" si="2"/>
        <v>50</v>
      </c>
      <c r="H16" s="14">
        <f t="shared" si="2"/>
        <v>42</v>
      </c>
      <c r="I16" s="14">
        <f t="shared" si="2"/>
        <v>86</v>
      </c>
      <c r="J16" s="14">
        <f t="shared" si="2"/>
        <v>37</v>
      </c>
      <c r="K16" s="14">
        <f t="shared" si="2"/>
        <v>60</v>
      </c>
      <c r="L16" s="14">
        <f t="shared" si="2"/>
        <v>75</v>
      </c>
      <c r="M16" s="14">
        <f>SUM(M9:M15)</f>
        <v>33</v>
      </c>
      <c r="N16" s="22">
        <f t="shared" si="2"/>
        <v>531</v>
      </c>
      <c r="O16" s="13"/>
      <c r="Q16" s="13"/>
    </row>
    <row r="17" spans="1:27" s="6" customFormat="1" ht="15" customHeight="1" x14ac:dyDescent="0.3">
      <c r="A17" s="10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2"/>
      <c r="N17" s="4"/>
      <c r="O17" s="13"/>
      <c r="Q17" s="13"/>
    </row>
    <row r="18" spans="1:27" s="6" customFormat="1" ht="18.75" x14ac:dyDescent="0.3">
      <c r="A18" s="19" t="s">
        <v>1</v>
      </c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2"/>
      <c r="N18" s="4"/>
      <c r="O18" s="31"/>
    </row>
    <row r="19" spans="1:27" s="6" customFormat="1" ht="18.75" x14ac:dyDescent="0.3">
      <c r="A19" s="10" t="s">
        <v>18</v>
      </c>
      <c r="B19" s="11">
        <v>24</v>
      </c>
      <c r="C19" s="11">
        <v>22</v>
      </c>
      <c r="D19" s="11">
        <v>11</v>
      </c>
      <c r="E19" s="11">
        <v>22</v>
      </c>
      <c r="F19" s="11">
        <v>25</v>
      </c>
      <c r="G19" s="11">
        <v>15</v>
      </c>
      <c r="H19" s="11">
        <v>15</v>
      </c>
      <c r="I19" s="11">
        <v>11</v>
      </c>
      <c r="J19" s="11">
        <v>14</v>
      </c>
      <c r="K19" s="11">
        <v>10</v>
      </c>
      <c r="L19" s="11">
        <v>10</v>
      </c>
      <c r="M19" s="12">
        <v>21</v>
      </c>
      <c r="N19" s="4">
        <f t="shared" ref="N19:N28" si="3">SUM(B19:M19)</f>
        <v>200</v>
      </c>
      <c r="O19" s="21" t="s">
        <v>25</v>
      </c>
      <c r="P19" s="6" t="s">
        <v>25</v>
      </c>
      <c r="Q19" s="13" t="s">
        <v>25</v>
      </c>
      <c r="R19" s="6" t="s">
        <v>25</v>
      </c>
      <c r="S19" s="6" t="s">
        <v>25</v>
      </c>
      <c r="T19" s="6" t="s">
        <v>25</v>
      </c>
      <c r="U19" s="6" t="s">
        <v>25</v>
      </c>
      <c r="V19" s="6" t="s">
        <v>25</v>
      </c>
      <c r="W19" s="6" t="s">
        <v>25</v>
      </c>
      <c r="X19" s="6" t="s">
        <v>25</v>
      </c>
    </row>
    <row r="20" spans="1:27" s="6" customFormat="1" ht="18.75" x14ac:dyDescent="0.3">
      <c r="A20" s="10" t="s">
        <v>30</v>
      </c>
      <c r="B20" s="11">
        <v>0</v>
      </c>
      <c r="C20" s="11">
        <v>0</v>
      </c>
      <c r="D20" s="11">
        <v>0</v>
      </c>
      <c r="E20" s="11">
        <v>0</v>
      </c>
      <c r="F20" s="11">
        <v>0</v>
      </c>
      <c r="G20" s="11">
        <v>0</v>
      </c>
      <c r="H20" s="11">
        <v>0</v>
      </c>
      <c r="I20" s="11">
        <v>0</v>
      </c>
      <c r="J20" s="11">
        <v>0</v>
      </c>
      <c r="K20" s="11">
        <v>0</v>
      </c>
      <c r="L20" s="11">
        <v>0</v>
      </c>
      <c r="M20" s="12">
        <v>0</v>
      </c>
      <c r="N20" s="4">
        <f t="shared" si="3"/>
        <v>0</v>
      </c>
      <c r="O20" s="21"/>
      <c r="Q20" s="13"/>
    </row>
    <row r="21" spans="1:27" s="6" customFormat="1" ht="18.75" x14ac:dyDescent="0.3">
      <c r="A21" s="10" t="s">
        <v>44</v>
      </c>
      <c r="B21" s="11">
        <v>0</v>
      </c>
      <c r="C21" s="11">
        <v>0</v>
      </c>
      <c r="D21" s="11">
        <v>0</v>
      </c>
      <c r="E21" s="11">
        <v>2</v>
      </c>
      <c r="F21" s="11">
        <v>0</v>
      </c>
      <c r="G21" s="11">
        <v>0</v>
      </c>
      <c r="H21" s="11">
        <v>1</v>
      </c>
      <c r="I21" s="11">
        <v>0</v>
      </c>
      <c r="J21" s="11">
        <v>0</v>
      </c>
      <c r="K21" s="11">
        <v>0</v>
      </c>
      <c r="L21" s="11">
        <v>1</v>
      </c>
      <c r="M21" s="12">
        <v>0</v>
      </c>
      <c r="N21" s="4">
        <f t="shared" si="3"/>
        <v>4</v>
      </c>
      <c r="Q21" s="13"/>
    </row>
    <row r="22" spans="1:27" s="6" customFormat="1" ht="16.350000000000001" customHeight="1" x14ac:dyDescent="0.3">
      <c r="A22" s="10" t="s">
        <v>45</v>
      </c>
      <c r="B22" s="11">
        <v>0</v>
      </c>
      <c r="C22" s="11">
        <v>0</v>
      </c>
      <c r="D22" s="11">
        <v>12</v>
      </c>
      <c r="E22" s="11">
        <v>2</v>
      </c>
      <c r="F22" s="11">
        <v>0</v>
      </c>
      <c r="G22" s="11">
        <v>6</v>
      </c>
      <c r="H22" s="11">
        <v>0</v>
      </c>
      <c r="I22" s="11">
        <v>0</v>
      </c>
      <c r="J22" s="11">
        <v>4</v>
      </c>
      <c r="K22" s="11">
        <v>4</v>
      </c>
      <c r="L22" s="11">
        <v>3</v>
      </c>
      <c r="M22" s="12">
        <v>0</v>
      </c>
      <c r="N22" s="4">
        <f t="shared" si="3"/>
        <v>31</v>
      </c>
      <c r="O22" s="21"/>
      <c r="Q22" s="13"/>
    </row>
    <row r="23" spans="1:27" s="6" customFormat="1" ht="18.75" x14ac:dyDescent="0.3">
      <c r="A23" s="10" t="s">
        <v>46</v>
      </c>
      <c r="B23" s="11">
        <v>0</v>
      </c>
      <c r="C23" s="11">
        <v>0</v>
      </c>
      <c r="D23" s="11">
        <v>1</v>
      </c>
      <c r="E23" s="11">
        <v>0</v>
      </c>
      <c r="F23" s="11">
        <v>0</v>
      </c>
      <c r="G23" s="11">
        <v>0</v>
      </c>
      <c r="H23" s="11">
        <v>0</v>
      </c>
      <c r="I23" s="11">
        <v>1</v>
      </c>
      <c r="J23" s="11">
        <v>0</v>
      </c>
      <c r="K23" s="11">
        <v>0</v>
      </c>
      <c r="L23" s="11">
        <v>0</v>
      </c>
      <c r="M23" s="12">
        <v>0</v>
      </c>
      <c r="N23" s="4">
        <f t="shared" si="3"/>
        <v>2</v>
      </c>
      <c r="O23" s="21"/>
      <c r="Q23" s="13"/>
    </row>
    <row r="24" spans="1:27" s="6" customFormat="1" ht="18.75" x14ac:dyDescent="0.3">
      <c r="A24" s="10" t="s">
        <v>47</v>
      </c>
      <c r="B24" s="11">
        <v>0</v>
      </c>
      <c r="C24" s="11">
        <v>0</v>
      </c>
      <c r="D24" s="11">
        <v>0</v>
      </c>
      <c r="E24" s="11">
        <v>0</v>
      </c>
      <c r="F24" s="11">
        <v>0</v>
      </c>
      <c r="G24" s="11">
        <v>0</v>
      </c>
      <c r="H24" s="11">
        <v>0</v>
      </c>
      <c r="I24" s="11">
        <v>0</v>
      </c>
      <c r="J24" s="11">
        <v>0</v>
      </c>
      <c r="K24" s="11">
        <v>0</v>
      </c>
      <c r="L24" s="11">
        <v>0</v>
      </c>
      <c r="M24" s="12">
        <v>0</v>
      </c>
      <c r="N24" s="4">
        <f t="shared" si="3"/>
        <v>0</v>
      </c>
      <c r="O24" s="21" t="s">
        <v>25</v>
      </c>
      <c r="P24" s="6" t="s">
        <v>25</v>
      </c>
      <c r="Q24" s="13" t="s">
        <v>25</v>
      </c>
      <c r="AA24" s="6" t="s">
        <v>25</v>
      </c>
    </row>
    <row r="25" spans="1:27" s="6" customFormat="1" ht="18.75" x14ac:dyDescent="0.3">
      <c r="A25" s="10" t="s">
        <v>19</v>
      </c>
      <c r="B25" s="11">
        <v>11</v>
      </c>
      <c r="C25" s="11">
        <v>12</v>
      </c>
      <c r="D25" s="11">
        <v>10</v>
      </c>
      <c r="E25" s="11">
        <v>21</v>
      </c>
      <c r="F25" s="11">
        <v>20</v>
      </c>
      <c r="G25" s="11">
        <v>14</v>
      </c>
      <c r="H25" s="11">
        <v>22</v>
      </c>
      <c r="I25" s="11">
        <v>18</v>
      </c>
      <c r="J25" s="11">
        <v>15</v>
      </c>
      <c r="K25" s="11">
        <v>22</v>
      </c>
      <c r="L25" s="11">
        <v>9</v>
      </c>
      <c r="M25" s="12">
        <v>10</v>
      </c>
      <c r="N25" s="4">
        <f t="shared" si="3"/>
        <v>184</v>
      </c>
      <c r="O25" s="21" t="s">
        <v>25</v>
      </c>
      <c r="P25" s="6" t="s">
        <v>25</v>
      </c>
      <c r="Q25" s="13" t="s">
        <v>25</v>
      </c>
      <c r="R25" s="6" t="s">
        <v>25</v>
      </c>
      <c r="S25" s="6" t="s">
        <v>25</v>
      </c>
      <c r="T25" s="6" t="s">
        <v>25</v>
      </c>
      <c r="U25" s="6" t="s">
        <v>25</v>
      </c>
      <c r="V25" s="6" t="s">
        <v>25</v>
      </c>
      <c r="W25" s="6" t="s">
        <v>25</v>
      </c>
      <c r="X25" s="6" t="s">
        <v>25</v>
      </c>
      <c r="Y25" s="6" t="s">
        <v>25</v>
      </c>
      <c r="Z25" s="6" t="s">
        <v>25</v>
      </c>
      <c r="AA25" s="6" t="s">
        <v>25</v>
      </c>
    </row>
    <row r="26" spans="1:27" s="6" customFormat="1" ht="18.75" x14ac:dyDescent="0.3">
      <c r="A26" s="10" t="s">
        <v>32</v>
      </c>
      <c r="B26" s="11">
        <v>0</v>
      </c>
      <c r="C26" s="11">
        <v>1</v>
      </c>
      <c r="D26" s="11">
        <v>1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  <c r="L26" s="11">
        <v>0</v>
      </c>
      <c r="M26" s="12">
        <v>0</v>
      </c>
      <c r="N26" s="4">
        <f t="shared" si="3"/>
        <v>2</v>
      </c>
      <c r="O26" s="13" t="s">
        <v>25</v>
      </c>
      <c r="P26" s="6" t="s">
        <v>25</v>
      </c>
      <c r="Q26" s="13" t="s">
        <v>25</v>
      </c>
      <c r="R26" s="6" t="s">
        <v>25</v>
      </c>
      <c r="S26" s="6" t="s">
        <v>25</v>
      </c>
      <c r="T26" s="6" t="s">
        <v>25</v>
      </c>
      <c r="U26" s="6" t="s">
        <v>25</v>
      </c>
      <c r="V26" s="6" t="s">
        <v>25</v>
      </c>
      <c r="W26" s="6" t="s">
        <v>25</v>
      </c>
    </row>
    <row r="27" spans="1:27" s="6" customFormat="1" ht="18.75" x14ac:dyDescent="0.3">
      <c r="A27" s="10" t="s">
        <v>29</v>
      </c>
      <c r="B27" s="11">
        <v>7</v>
      </c>
      <c r="C27" s="11">
        <v>5</v>
      </c>
      <c r="D27" s="11">
        <v>0</v>
      </c>
      <c r="E27" s="11">
        <v>1</v>
      </c>
      <c r="F27" s="11">
        <v>0</v>
      </c>
      <c r="G27" s="11">
        <v>0</v>
      </c>
      <c r="H27" s="11">
        <v>0</v>
      </c>
      <c r="I27" s="11">
        <v>0</v>
      </c>
      <c r="J27" s="11">
        <v>1</v>
      </c>
      <c r="K27" s="11">
        <v>0</v>
      </c>
      <c r="L27" s="11">
        <v>0</v>
      </c>
      <c r="M27" s="12">
        <v>0</v>
      </c>
      <c r="N27" s="4">
        <f t="shared" si="3"/>
        <v>14</v>
      </c>
      <c r="O27" s="13" t="s">
        <v>25</v>
      </c>
      <c r="P27" s="6" t="s">
        <v>25</v>
      </c>
      <c r="Q27" s="13" t="s">
        <v>25</v>
      </c>
      <c r="R27" s="6" t="s">
        <v>25</v>
      </c>
      <c r="S27" s="6" t="s">
        <v>25</v>
      </c>
      <c r="T27" s="6" t="s">
        <v>25</v>
      </c>
      <c r="U27" s="6" t="s">
        <v>25</v>
      </c>
      <c r="V27" s="6" t="s">
        <v>25</v>
      </c>
      <c r="W27" s="6" t="s">
        <v>25</v>
      </c>
    </row>
    <row r="28" spans="1:27" s="23" customFormat="1" ht="19.5" x14ac:dyDescent="0.35">
      <c r="A28" s="32" t="s">
        <v>21</v>
      </c>
      <c r="B28" s="14">
        <f t="shared" ref="B28:H28" si="4">SUM(B19:B27)</f>
        <v>42</v>
      </c>
      <c r="C28" s="14">
        <f t="shared" si="4"/>
        <v>40</v>
      </c>
      <c r="D28" s="14">
        <f t="shared" si="4"/>
        <v>35</v>
      </c>
      <c r="E28" s="14">
        <f t="shared" si="4"/>
        <v>48</v>
      </c>
      <c r="F28" s="14">
        <f t="shared" si="4"/>
        <v>45</v>
      </c>
      <c r="G28" s="14">
        <f t="shared" si="4"/>
        <v>35</v>
      </c>
      <c r="H28" s="14">
        <f t="shared" si="4"/>
        <v>38</v>
      </c>
      <c r="I28" s="14">
        <f>SUM(I19:I27)</f>
        <v>30</v>
      </c>
      <c r="J28" s="14">
        <f>SUM(J19:J27)</f>
        <v>34</v>
      </c>
      <c r="K28" s="14">
        <f>SUM(K19:K27)</f>
        <v>36</v>
      </c>
      <c r="L28" s="14">
        <f>SUM(L19:L27)</f>
        <v>23</v>
      </c>
      <c r="M28" s="14">
        <f>SUM(M19:M27)</f>
        <v>31</v>
      </c>
      <c r="N28" s="22">
        <f t="shared" si="3"/>
        <v>437</v>
      </c>
      <c r="O28" s="13" t="s">
        <v>25</v>
      </c>
      <c r="P28" s="23" t="s">
        <v>25</v>
      </c>
      <c r="Q28" s="13" t="s">
        <v>25</v>
      </c>
      <c r="R28" s="23" t="s">
        <v>25</v>
      </c>
      <c r="S28" s="23" t="s">
        <v>25</v>
      </c>
      <c r="T28" s="23" t="s">
        <v>25</v>
      </c>
      <c r="U28" s="23" t="s">
        <v>25</v>
      </c>
      <c r="V28" s="23" t="s">
        <v>25</v>
      </c>
      <c r="W28" s="23" t="s">
        <v>25</v>
      </c>
    </row>
    <row r="29" spans="1:27" s="23" customFormat="1" ht="18.75" x14ac:dyDescent="0.3">
      <c r="A29" s="28" t="s">
        <v>50</v>
      </c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33"/>
      <c r="N29" s="22"/>
      <c r="O29" s="13"/>
      <c r="Q29" s="13"/>
    </row>
    <row r="30" spans="1:27" s="6" customFormat="1" ht="18.75" x14ac:dyDescent="0.3">
      <c r="A30" s="10" t="s">
        <v>28</v>
      </c>
      <c r="B30" s="11">
        <v>1</v>
      </c>
      <c r="C30" s="11">
        <v>1</v>
      </c>
      <c r="D30" s="11">
        <v>0</v>
      </c>
      <c r="E30" s="11">
        <v>0</v>
      </c>
      <c r="F30" s="11">
        <v>0</v>
      </c>
      <c r="G30" s="11">
        <v>0</v>
      </c>
      <c r="H30" s="11">
        <v>0</v>
      </c>
      <c r="I30" s="11">
        <v>1</v>
      </c>
      <c r="J30" s="11">
        <v>0</v>
      </c>
      <c r="K30" s="11">
        <v>0</v>
      </c>
      <c r="L30" s="11">
        <v>0</v>
      </c>
      <c r="M30" s="12">
        <v>0</v>
      </c>
      <c r="N30" s="4">
        <f t="shared" ref="N30:N37" si="5">SUM(B30:M30)</f>
        <v>3</v>
      </c>
      <c r="O30" s="13" t="s">
        <v>25</v>
      </c>
      <c r="P30" s="6" t="s">
        <v>25</v>
      </c>
      <c r="Q30" s="13" t="s">
        <v>25</v>
      </c>
      <c r="R30" s="6" t="s">
        <v>25</v>
      </c>
      <c r="S30" s="6" t="s">
        <v>25</v>
      </c>
      <c r="T30" s="6" t="s">
        <v>25</v>
      </c>
      <c r="U30" s="6" t="s">
        <v>25</v>
      </c>
      <c r="V30" s="6" t="s">
        <v>25</v>
      </c>
      <c r="W30" s="6" t="s">
        <v>25</v>
      </c>
    </row>
    <row r="31" spans="1:27" s="6" customFormat="1" ht="18.75" x14ac:dyDescent="0.3">
      <c r="A31" s="10" t="s">
        <v>33</v>
      </c>
      <c r="B31" s="11">
        <v>5</v>
      </c>
      <c r="C31" s="11">
        <v>7</v>
      </c>
      <c r="D31" s="11">
        <v>1</v>
      </c>
      <c r="E31" s="11">
        <v>4</v>
      </c>
      <c r="F31" s="11">
        <v>3</v>
      </c>
      <c r="G31" s="11">
        <v>8</v>
      </c>
      <c r="H31" s="11">
        <v>1</v>
      </c>
      <c r="I31" s="11">
        <v>2</v>
      </c>
      <c r="J31" s="11">
        <v>2</v>
      </c>
      <c r="K31" s="11">
        <v>6</v>
      </c>
      <c r="L31" s="11">
        <v>3</v>
      </c>
      <c r="M31" s="12">
        <v>10</v>
      </c>
      <c r="N31" s="4">
        <f t="shared" si="5"/>
        <v>52</v>
      </c>
      <c r="O31" s="13" t="s">
        <v>25</v>
      </c>
      <c r="P31" s="6" t="s">
        <v>25</v>
      </c>
      <c r="Q31" s="13" t="s">
        <v>25</v>
      </c>
      <c r="R31" s="6" t="s">
        <v>25</v>
      </c>
      <c r="S31" s="6" t="s">
        <v>25</v>
      </c>
      <c r="T31" s="6" t="s">
        <v>25</v>
      </c>
      <c r="U31" s="6" t="s">
        <v>25</v>
      </c>
      <c r="V31" s="6" t="s">
        <v>25</v>
      </c>
      <c r="W31" s="6" t="s">
        <v>25</v>
      </c>
    </row>
    <row r="32" spans="1:27" s="6" customFormat="1" ht="18.75" x14ac:dyDescent="0.3">
      <c r="A32" s="10" t="s">
        <v>26</v>
      </c>
      <c r="B32" s="11">
        <v>0</v>
      </c>
      <c r="C32" s="11">
        <v>0</v>
      </c>
      <c r="D32" s="11">
        <v>0</v>
      </c>
      <c r="E32" s="11">
        <v>0</v>
      </c>
      <c r="F32" s="11">
        <v>0</v>
      </c>
      <c r="G32" s="11">
        <v>0</v>
      </c>
      <c r="H32" s="11">
        <v>0</v>
      </c>
      <c r="I32" s="11">
        <v>0</v>
      </c>
      <c r="J32" s="11">
        <v>0</v>
      </c>
      <c r="K32" s="11">
        <v>0</v>
      </c>
      <c r="L32" s="11">
        <v>0</v>
      </c>
      <c r="M32" s="12">
        <v>0</v>
      </c>
      <c r="N32" s="4">
        <f t="shared" si="5"/>
        <v>0</v>
      </c>
      <c r="O32" s="13" t="s">
        <v>25</v>
      </c>
      <c r="P32" s="6" t="s">
        <v>25</v>
      </c>
      <c r="Q32" s="13" t="s">
        <v>25</v>
      </c>
      <c r="R32" s="6" t="s">
        <v>25</v>
      </c>
      <c r="S32" s="6" t="s">
        <v>25</v>
      </c>
      <c r="T32" s="6" t="s">
        <v>25</v>
      </c>
      <c r="U32" s="6" t="s">
        <v>25</v>
      </c>
      <c r="V32" s="6" t="s">
        <v>25</v>
      </c>
      <c r="W32" s="6" t="s">
        <v>25</v>
      </c>
    </row>
    <row r="33" spans="1:27" s="6" customFormat="1" ht="18.75" x14ac:dyDescent="0.3">
      <c r="A33" s="10" t="s">
        <v>29</v>
      </c>
      <c r="B33" s="11">
        <v>0</v>
      </c>
      <c r="C33" s="11">
        <v>0</v>
      </c>
      <c r="D33" s="11">
        <v>0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0</v>
      </c>
      <c r="K33" s="11">
        <v>0</v>
      </c>
      <c r="L33" s="11">
        <v>3</v>
      </c>
      <c r="M33" s="12">
        <v>0</v>
      </c>
      <c r="N33" s="4">
        <f t="shared" si="5"/>
        <v>3</v>
      </c>
      <c r="O33" s="13"/>
      <c r="Q33" s="13"/>
    </row>
    <row r="34" spans="1:27" s="6" customFormat="1" ht="18.75" x14ac:dyDescent="0.3">
      <c r="A34" s="10" t="s">
        <v>49</v>
      </c>
      <c r="B34" s="11">
        <v>0</v>
      </c>
      <c r="C34" s="11">
        <v>7</v>
      </c>
      <c r="D34" s="11">
        <v>0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  <c r="M34" s="12">
        <v>0</v>
      </c>
      <c r="N34" s="4">
        <f t="shared" si="5"/>
        <v>7</v>
      </c>
      <c r="O34" s="13"/>
      <c r="Q34" s="13"/>
    </row>
    <row r="35" spans="1:27" s="23" customFormat="1" ht="19.5" x14ac:dyDescent="0.35">
      <c r="A35" s="32" t="s">
        <v>51</v>
      </c>
      <c r="B35" s="14">
        <f t="shared" ref="B35:J35" si="6">SUM(B30:B34)</f>
        <v>6</v>
      </c>
      <c r="C35" s="14">
        <f t="shared" si="6"/>
        <v>15</v>
      </c>
      <c r="D35" s="14">
        <f t="shared" si="6"/>
        <v>1</v>
      </c>
      <c r="E35" s="14">
        <f t="shared" si="6"/>
        <v>4</v>
      </c>
      <c r="F35" s="14">
        <f t="shared" si="6"/>
        <v>3</v>
      </c>
      <c r="G35" s="14">
        <f t="shared" si="6"/>
        <v>8</v>
      </c>
      <c r="H35" s="14">
        <f t="shared" si="6"/>
        <v>1</v>
      </c>
      <c r="I35" s="14">
        <f t="shared" si="6"/>
        <v>3</v>
      </c>
      <c r="J35" s="14">
        <f t="shared" si="6"/>
        <v>2</v>
      </c>
      <c r="K35" s="14">
        <f>SUM(K30:K34)</f>
        <v>6</v>
      </c>
      <c r="L35" s="14">
        <f>SUM(L30:L34)</f>
        <v>6</v>
      </c>
      <c r="M35" s="33">
        <f>SUM(M30:M34)</f>
        <v>10</v>
      </c>
      <c r="N35" s="34">
        <f t="shared" si="5"/>
        <v>65</v>
      </c>
      <c r="O35" s="13"/>
      <c r="Q35" s="13"/>
    </row>
    <row r="36" spans="1:27" s="23" customFormat="1" ht="35.1" customHeight="1" x14ac:dyDescent="0.3">
      <c r="A36" s="28" t="s">
        <v>24</v>
      </c>
      <c r="B36" s="14">
        <f t="shared" ref="B36:M36" si="7">B16+B28+B35</f>
        <v>92</v>
      </c>
      <c r="C36" s="14">
        <f t="shared" si="7"/>
        <v>80</v>
      </c>
      <c r="D36" s="14">
        <f t="shared" si="7"/>
        <v>64</v>
      </c>
      <c r="E36" s="14">
        <f t="shared" si="7"/>
        <v>78</v>
      </c>
      <c r="F36" s="14">
        <f t="shared" si="7"/>
        <v>73</v>
      </c>
      <c r="G36" s="14">
        <f t="shared" si="7"/>
        <v>93</v>
      </c>
      <c r="H36" s="14">
        <f t="shared" si="7"/>
        <v>81</v>
      </c>
      <c r="I36" s="14">
        <f t="shared" si="7"/>
        <v>119</v>
      </c>
      <c r="J36" s="14">
        <f t="shared" si="7"/>
        <v>73</v>
      </c>
      <c r="K36" s="14">
        <f t="shared" si="7"/>
        <v>102</v>
      </c>
      <c r="L36" s="14">
        <f t="shared" si="7"/>
        <v>104</v>
      </c>
      <c r="M36" s="14">
        <f t="shared" si="7"/>
        <v>74</v>
      </c>
      <c r="N36" s="22">
        <f t="shared" si="5"/>
        <v>1033</v>
      </c>
      <c r="O36" s="13" t="s">
        <v>25</v>
      </c>
      <c r="P36" s="23" t="s">
        <v>25</v>
      </c>
      <c r="Q36" s="13" t="s">
        <v>25</v>
      </c>
      <c r="R36" s="23" t="s">
        <v>25</v>
      </c>
      <c r="S36" s="23" t="s">
        <v>25</v>
      </c>
      <c r="T36" s="23" t="s">
        <v>25</v>
      </c>
      <c r="U36" s="23" t="s">
        <v>25</v>
      </c>
      <c r="V36" s="23" t="s">
        <v>25</v>
      </c>
      <c r="W36" s="23" t="s">
        <v>25</v>
      </c>
    </row>
    <row r="37" spans="1:27" s="6" customFormat="1" ht="18.75" x14ac:dyDescent="0.3">
      <c r="A37" s="28" t="s">
        <v>42</v>
      </c>
      <c r="B37" s="11">
        <f>SUM(B9,B19,B31)</f>
        <v>59</v>
      </c>
      <c r="C37" s="11">
        <v>52</v>
      </c>
      <c r="D37" s="11">
        <v>39</v>
      </c>
      <c r="E37" s="11">
        <v>47</v>
      </c>
      <c r="F37" s="11">
        <v>47</v>
      </c>
      <c r="G37" s="11">
        <v>74</v>
      </c>
      <c r="H37" s="11">
        <v>57</v>
      </c>
      <c r="I37" s="11">
        <v>70</v>
      </c>
      <c r="J37" s="11">
        <v>73</v>
      </c>
      <c r="K37" s="11">
        <f>SUM(K9,K19,K31)</f>
        <v>65</v>
      </c>
      <c r="L37" s="11">
        <f>SUM(L9,L19,L31)</f>
        <v>77</v>
      </c>
      <c r="M37" s="11">
        <f>SUM(M9,M19,M31)</f>
        <v>62</v>
      </c>
      <c r="N37" s="22">
        <f t="shared" si="5"/>
        <v>722</v>
      </c>
      <c r="O37" s="21"/>
      <c r="P37" s="6" t="s">
        <v>25</v>
      </c>
      <c r="Q37" s="13" t="s">
        <v>25</v>
      </c>
      <c r="AA37" s="6" t="s">
        <v>25</v>
      </c>
    </row>
    <row r="38" spans="1:27" s="6" customFormat="1" ht="18.75" x14ac:dyDescent="0.3">
      <c r="A38" s="28" t="s">
        <v>35</v>
      </c>
      <c r="B38" s="29">
        <f>B37/B36</f>
        <v>0.64130434782608692</v>
      </c>
      <c r="C38" s="29">
        <f t="shared" ref="C38:J38" si="8">C37/C36</f>
        <v>0.65</v>
      </c>
      <c r="D38" s="29">
        <f t="shared" si="8"/>
        <v>0.609375</v>
      </c>
      <c r="E38" s="29">
        <f t="shared" si="8"/>
        <v>0.60256410256410253</v>
      </c>
      <c r="F38" s="29">
        <f t="shared" si="8"/>
        <v>0.64383561643835618</v>
      </c>
      <c r="G38" s="29">
        <f t="shared" si="8"/>
        <v>0.79569892473118276</v>
      </c>
      <c r="H38" s="29">
        <f t="shared" si="8"/>
        <v>0.70370370370370372</v>
      </c>
      <c r="I38" s="29">
        <f t="shared" si="8"/>
        <v>0.58823529411764708</v>
      </c>
      <c r="J38" s="29">
        <f t="shared" si="8"/>
        <v>1</v>
      </c>
      <c r="K38" s="29">
        <f>K37/K36</f>
        <v>0.63725490196078427</v>
      </c>
      <c r="L38" s="29">
        <f>L37/L36</f>
        <v>0.74038461538461542</v>
      </c>
      <c r="M38" s="29">
        <f>M37/M36</f>
        <v>0.83783783783783783</v>
      </c>
      <c r="N38" s="41">
        <f>N37/N36</f>
        <v>0.69893514036786064</v>
      </c>
      <c r="O38" s="30"/>
      <c r="Q38" s="13"/>
    </row>
    <row r="39" spans="1:27" s="6" customFormat="1" ht="18.75" x14ac:dyDescent="0.3">
      <c r="A39" s="28" t="s">
        <v>43</v>
      </c>
      <c r="B39" s="11">
        <f>B15+B27+B33</f>
        <v>19</v>
      </c>
      <c r="C39" s="11">
        <f t="shared" ref="C39:M39" si="9">C15+C27+C33</f>
        <v>5</v>
      </c>
      <c r="D39" s="11">
        <f t="shared" si="9"/>
        <v>0</v>
      </c>
      <c r="E39" s="11">
        <f t="shared" si="9"/>
        <v>1</v>
      </c>
      <c r="F39" s="11">
        <f t="shared" si="9"/>
        <v>0</v>
      </c>
      <c r="G39" s="11">
        <f t="shared" si="9"/>
        <v>0</v>
      </c>
      <c r="H39" s="11">
        <f t="shared" si="9"/>
        <v>0</v>
      </c>
      <c r="I39" s="11">
        <f t="shared" si="9"/>
        <v>0</v>
      </c>
      <c r="J39" s="11">
        <f t="shared" si="9"/>
        <v>1</v>
      </c>
      <c r="K39" s="11">
        <f t="shared" si="9"/>
        <v>0</v>
      </c>
      <c r="L39" s="11">
        <f t="shared" si="9"/>
        <v>4</v>
      </c>
      <c r="M39" s="11">
        <f t="shared" si="9"/>
        <v>0</v>
      </c>
      <c r="N39" s="22">
        <f>SUM(B39:M39)</f>
        <v>30</v>
      </c>
      <c r="O39" s="21" t="s">
        <v>25</v>
      </c>
      <c r="P39" s="6" t="s">
        <v>25</v>
      </c>
      <c r="Q39" s="13" t="s">
        <v>25</v>
      </c>
      <c r="AA39" s="6" t="s">
        <v>25</v>
      </c>
    </row>
    <row r="40" spans="1:27" s="6" customFormat="1" ht="18.75" x14ac:dyDescent="0.3">
      <c r="A40" s="28" t="s">
        <v>31</v>
      </c>
      <c r="B40" s="11">
        <f>B26</f>
        <v>0</v>
      </c>
      <c r="C40" s="11">
        <f t="shared" ref="C40:M40" si="10">C26</f>
        <v>1</v>
      </c>
      <c r="D40" s="11">
        <f t="shared" si="10"/>
        <v>1</v>
      </c>
      <c r="E40" s="11">
        <f t="shared" si="10"/>
        <v>0</v>
      </c>
      <c r="F40" s="11">
        <f t="shared" si="10"/>
        <v>0</v>
      </c>
      <c r="G40" s="11">
        <f t="shared" si="10"/>
        <v>0</v>
      </c>
      <c r="H40" s="11">
        <f t="shared" si="10"/>
        <v>0</v>
      </c>
      <c r="I40" s="11">
        <f t="shared" si="10"/>
        <v>0</v>
      </c>
      <c r="J40" s="11">
        <f t="shared" si="10"/>
        <v>0</v>
      </c>
      <c r="K40" s="11">
        <f t="shared" si="10"/>
        <v>0</v>
      </c>
      <c r="L40" s="11">
        <f t="shared" si="10"/>
        <v>0</v>
      </c>
      <c r="M40" s="11">
        <f t="shared" si="10"/>
        <v>0</v>
      </c>
      <c r="N40" s="22">
        <f>SUM(B40:M40)</f>
        <v>2</v>
      </c>
      <c r="O40" s="21" t="s">
        <v>25</v>
      </c>
      <c r="P40" s="6" t="s">
        <v>25</v>
      </c>
      <c r="Q40" s="13" t="s">
        <v>25</v>
      </c>
      <c r="AA40" s="6" t="s">
        <v>25</v>
      </c>
    </row>
    <row r="41" spans="1:27" s="6" customFormat="1" ht="18.75" x14ac:dyDescent="0.3">
      <c r="A41" s="28" t="s">
        <v>30</v>
      </c>
      <c r="B41" s="11">
        <f t="shared" ref="B41:L41" si="11">B20</f>
        <v>0</v>
      </c>
      <c r="C41" s="11">
        <f t="shared" si="11"/>
        <v>0</v>
      </c>
      <c r="D41" s="11">
        <f t="shared" si="11"/>
        <v>0</v>
      </c>
      <c r="E41" s="11">
        <f t="shared" si="11"/>
        <v>0</v>
      </c>
      <c r="F41" s="11">
        <f t="shared" si="11"/>
        <v>0</v>
      </c>
      <c r="G41" s="11">
        <f t="shared" si="11"/>
        <v>0</v>
      </c>
      <c r="H41" s="11">
        <f t="shared" si="11"/>
        <v>0</v>
      </c>
      <c r="I41" s="11">
        <f t="shared" si="11"/>
        <v>0</v>
      </c>
      <c r="J41" s="11">
        <f t="shared" si="11"/>
        <v>0</v>
      </c>
      <c r="K41" s="11">
        <f t="shared" si="11"/>
        <v>0</v>
      </c>
      <c r="L41" s="11">
        <f t="shared" si="11"/>
        <v>0</v>
      </c>
      <c r="M41" s="11">
        <v>0</v>
      </c>
      <c r="N41" s="22">
        <f>SUM(B41:M41)</f>
        <v>0</v>
      </c>
      <c r="O41" s="21" t="s">
        <v>25</v>
      </c>
      <c r="P41" s="6" t="s">
        <v>25</v>
      </c>
      <c r="Q41" s="13" t="s">
        <v>25</v>
      </c>
      <c r="AA41" s="6" t="s">
        <v>25</v>
      </c>
    </row>
    <row r="42" spans="1:27" s="6" customFormat="1" ht="18.75" x14ac:dyDescent="0.3">
      <c r="A42" s="28" t="s">
        <v>34</v>
      </c>
      <c r="B42" s="11">
        <f t="shared" ref="B42:M42" si="12">B10+B11+B21+B22+B23</f>
        <v>1</v>
      </c>
      <c r="C42" s="11">
        <f t="shared" si="12"/>
        <v>3</v>
      </c>
      <c r="D42" s="11">
        <f t="shared" si="12"/>
        <v>15</v>
      </c>
      <c r="E42" s="11">
        <f t="shared" si="12"/>
        <v>4</v>
      </c>
      <c r="F42" s="11">
        <f t="shared" si="12"/>
        <v>1</v>
      </c>
      <c r="G42" s="11">
        <f t="shared" si="12"/>
        <v>13</v>
      </c>
      <c r="H42" s="11">
        <f t="shared" si="12"/>
        <v>3</v>
      </c>
      <c r="I42" s="11">
        <f t="shared" si="12"/>
        <v>3</v>
      </c>
      <c r="J42" s="11">
        <f t="shared" si="12"/>
        <v>8</v>
      </c>
      <c r="K42" s="11">
        <f t="shared" si="12"/>
        <v>5</v>
      </c>
      <c r="L42" s="11">
        <f t="shared" si="12"/>
        <v>8</v>
      </c>
      <c r="M42" s="11">
        <f t="shared" si="12"/>
        <v>2</v>
      </c>
      <c r="N42" s="22">
        <f>SUM(B42:M42)</f>
        <v>66</v>
      </c>
      <c r="O42" s="21" t="s">
        <v>25</v>
      </c>
      <c r="P42" s="6" t="s">
        <v>25</v>
      </c>
      <c r="Q42" s="13" t="s">
        <v>25</v>
      </c>
      <c r="AA42" s="6" t="s">
        <v>25</v>
      </c>
    </row>
    <row r="43" spans="1:27" s="6" customFormat="1" ht="18.75" x14ac:dyDescent="0.3">
      <c r="A43" s="28" t="s">
        <v>36</v>
      </c>
      <c r="B43" s="29">
        <f>B42/B36</f>
        <v>1.0869565217391304E-2</v>
      </c>
      <c r="C43" s="29">
        <f t="shared" ref="C43:J43" si="13">C42/C36</f>
        <v>3.7499999999999999E-2</v>
      </c>
      <c r="D43" s="29">
        <f t="shared" si="13"/>
        <v>0.234375</v>
      </c>
      <c r="E43" s="29">
        <f t="shared" si="13"/>
        <v>5.128205128205128E-2</v>
      </c>
      <c r="F43" s="29">
        <f t="shared" si="13"/>
        <v>1.3698630136986301E-2</v>
      </c>
      <c r="G43" s="29">
        <f t="shared" si="13"/>
        <v>0.13978494623655913</v>
      </c>
      <c r="H43" s="29">
        <f t="shared" si="13"/>
        <v>3.7037037037037035E-2</v>
      </c>
      <c r="I43" s="29">
        <f t="shared" si="13"/>
        <v>2.5210084033613446E-2</v>
      </c>
      <c r="J43" s="29">
        <f t="shared" si="13"/>
        <v>0.1095890410958904</v>
      </c>
      <c r="K43" s="29">
        <f>K42/K36</f>
        <v>4.9019607843137254E-2</v>
      </c>
      <c r="L43" s="29">
        <f>L42/L36</f>
        <v>7.6923076923076927E-2</v>
      </c>
      <c r="M43" s="29">
        <f>M42/M36</f>
        <v>2.7027027027027029E-2</v>
      </c>
      <c r="N43" s="41">
        <f>N42/N36</f>
        <v>6.3891577928363988E-2</v>
      </c>
      <c r="O43" s="21"/>
      <c r="Q43" s="13"/>
    </row>
    <row r="44" spans="1:27" s="6" customFormat="1" ht="18.75" x14ac:dyDescent="0.3">
      <c r="A44" s="28" t="s">
        <v>19</v>
      </c>
      <c r="B44" s="11">
        <f t="shared" ref="B44:M44" si="14">B14+B25</f>
        <v>12</v>
      </c>
      <c r="C44" s="11">
        <f t="shared" si="14"/>
        <v>15</v>
      </c>
      <c r="D44" s="11">
        <f t="shared" si="14"/>
        <v>10</v>
      </c>
      <c r="E44" s="11">
        <f t="shared" si="14"/>
        <v>21</v>
      </c>
      <c r="F44" s="11">
        <f t="shared" si="14"/>
        <v>21</v>
      </c>
      <c r="G44" s="11">
        <f t="shared" si="14"/>
        <v>16</v>
      </c>
      <c r="H44" s="11">
        <f t="shared" si="14"/>
        <v>23</v>
      </c>
      <c r="I44" s="11">
        <f t="shared" si="14"/>
        <v>18</v>
      </c>
      <c r="J44" s="11">
        <f t="shared" si="14"/>
        <v>20</v>
      </c>
      <c r="K44" s="11">
        <f t="shared" si="14"/>
        <v>27</v>
      </c>
      <c r="L44" s="11">
        <f t="shared" si="14"/>
        <v>14</v>
      </c>
      <c r="M44" s="11">
        <f t="shared" si="14"/>
        <v>10</v>
      </c>
      <c r="N44" s="22">
        <f>SUM(B44:M44)</f>
        <v>207</v>
      </c>
      <c r="O44" s="21" t="s">
        <v>25</v>
      </c>
      <c r="P44" s="6" t="s">
        <v>25</v>
      </c>
      <c r="Q44" s="13" t="s">
        <v>25</v>
      </c>
      <c r="AA44" s="6" t="s">
        <v>25</v>
      </c>
    </row>
    <row r="45" spans="1:27" s="6" customFormat="1" ht="18.75" x14ac:dyDescent="0.3">
      <c r="A45" s="28" t="s">
        <v>37</v>
      </c>
      <c r="B45" s="29">
        <f>B44/B36</f>
        <v>0.13043478260869565</v>
      </c>
      <c r="C45" s="29">
        <f t="shared" ref="C45:J45" si="15">C44/C36</f>
        <v>0.1875</v>
      </c>
      <c r="D45" s="29">
        <f t="shared" si="15"/>
        <v>0.15625</v>
      </c>
      <c r="E45" s="29">
        <f t="shared" si="15"/>
        <v>0.26923076923076922</v>
      </c>
      <c r="F45" s="29">
        <f t="shared" si="15"/>
        <v>0.28767123287671231</v>
      </c>
      <c r="G45" s="29">
        <f t="shared" si="15"/>
        <v>0.17204301075268819</v>
      </c>
      <c r="H45" s="29">
        <f t="shared" si="15"/>
        <v>0.2839506172839506</v>
      </c>
      <c r="I45" s="29">
        <f t="shared" si="15"/>
        <v>0.15126050420168066</v>
      </c>
      <c r="J45" s="29">
        <f t="shared" si="15"/>
        <v>0.27397260273972601</v>
      </c>
      <c r="K45" s="29">
        <f>K44/K36</f>
        <v>0.26470588235294118</v>
      </c>
      <c r="L45" s="29">
        <f>L44/L36</f>
        <v>0.13461538461538461</v>
      </c>
      <c r="M45" s="29">
        <f>M44/M36</f>
        <v>0.13513513513513514</v>
      </c>
      <c r="N45" s="41">
        <f>N44/N36</f>
        <v>0.20038722168441434</v>
      </c>
      <c r="O45" s="30"/>
      <c r="Q45" s="13"/>
    </row>
    <row r="46" spans="1:27" s="6" customFormat="1" ht="18.75" x14ac:dyDescent="0.3">
      <c r="A46" s="28" t="s">
        <v>27</v>
      </c>
      <c r="B46" s="11">
        <f t="shared" ref="B46:M46" si="16">B13+B24</f>
        <v>0</v>
      </c>
      <c r="C46" s="11">
        <f t="shared" si="16"/>
        <v>0</v>
      </c>
      <c r="D46" s="11">
        <f t="shared" si="16"/>
        <v>1</v>
      </c>
      <c r="E46" s="11">
        <f t="shared" si="16"/>
        <v>0</v>
      </c>
      <c r="F46" s="11">
        <f t="shared" si="16"/>
        <v>2</v>
      </c>
      <c r="G46" s="11">
        <f t="shared" si="16"/>
        <v>2</v>
      </c>
      <c r="H46" s="11">
        <f t="shared" si="16"/>
        <v>1</v>
      </c>
      <c r="I46" s="11">
        <f>I13+I24+I30</f>
        <v>22</v>
      </c>
      <c r="J46" s="11">
        <f t="shared" si="16"/>
        <v>2</v>
      </c>
      <c r="K46" s="11">
        <f t="shared" si="16"/>
        <v>5</v>
      </c>
      <c r="L46" s="11">
        <f t="shared" si="16"/>
        <v>1</v>
      </c>
      <c r="M46" s="11">
        <f t="shared" si="16"/>
        <v>0</v>
      </c>
      <c r="N46" s="22">
        <f>SUM(B46:M46)</f>
        <v>36</v>
      </c>
      <c r="O46" s="21" t="s">
        <v>25</v>
      </c>
      <c r="P46" s="6" t="s">
        <v>25</v>
      </c>
      <c r="Q46" s="13" t="s">
        <v>25</v>
      </c>
      <c r="AA46" s="6" t="s">
        <v>25</v>
      </c>
    </row>
    <row r="47" spans="1:27" s="23" customFormat="1" ht="18.75" x14ac:dyDescent="0.3">
      <c r="A47" s="28" t="s">
        <v>20</v>
      </c>
      <c r="B47" s="14">
        <f>B36</f>
        <v>92</v>
      </c>
      <c r="C47" s="14">
        <f t="shared" ref="C47:M47" si="17">C36</f>
        <v>80</v>
      </c>
      <c r="D47" s="14">
        <f t="shared" si="17"/>
        <v>64</v>
      </c>
      <c r="E47" s="14">
        <f t="shared" si="17"/>
        <v>78</v>
      </c>
      <c r="F47" s="14">
        <f t="shared" si="17"/>
        <v>73</v>
      </c>
      <c r="G47" s="14">
        <f t="shared" si="17"/>
        <v>93</v>
      </c>
      <c r="H47" s="14">
        <f t="shared" si="17"/>
        <v>81</v>
      </c>
      <c r="I47" s="14">
        <f t="shared" si="17"/>
        <v>119</v>
      </c>
      <c r="J47" s="14">
        <f t="shared" si="17"/>
        <v>73</v>
      </c>
      <c r="K47" s="14">
        <f t="shared" si="17"/>
        <v>102</v>
      </c>
      <c r="L47" s="14">
        <f t="shared" si="17"/>
        <v>104</v>
      </c>
      <c r="M47" s="14">
        <f t="shared" si="17"/>
        <v>74</v>
      </c>
      <c r="N47" s="22">
        <f>SUM(B47:M47)</f>
        <v>1033</v>
      </c>
      <c r="O47" s="24" t="s">
        <v>25</v>
      </c>
      <c r="P47" s="23" t="s">
        <v>25</v>
      </c>
      <c r="Q47" s="13" t="s">
        <v>25</v>
      </c>
      <c r="AA47" s="23" t="s">
        <v>25</v>
      </c>
    </row>
    <row r="48" spans="1:27" s="35" customFormat="1" ht="18.75" x14ac:dyDescent="0.3">
      <c r="A48" s="38" t="s">
        <v>52</v>
      </c>
      <c r="B48" s="39">
        <v>5</v>
      </c>
      <c r="C48" s="40">
        <v>4</v>
      </c>
      <c r="D48" s="40">
        <v>6</v>
      </c>
      <c r="E48" s="40">
        <v>2</v>
      </c>
      <c r="F48" s="40">
        <v>14</v>
      </c>
      <c r="G48" s="40">
        <v>8</v>
      </c>
      <c r="H48" s="40">
        <v>9</v>
      </c>
      <c r="I48" s="40">
        <v>7</v>
      </c>
      <c r="J48" s="40">
        <v>5</v>
      </c>
      <c r="K48" s="40">
        <v>7</v>
      </c>
      <c r="L48" s="40">
        <v>0</v>
      </c>
      <c r="M48" s="40">
        <v>4</v>
      </c>
      <c r="N48" s="22">
        <f>SUM(B48:M48)</f>
        <v>71</v>
      </c>
      <c r="O48" s="36"/>
    </row>
    <row r="49" spans="1:14" ht="18.75" x14ac:dyDescent="0.3">
      <c r="A49" s="37"/>
      <c r="B49" s="25"/>
      <c r="N49" s="2" t="s">
        <v>25</v>
      </c>
    </row>
    <row r="50" spans="1:14" x14ac:dyDescent="0.2">
      <c r="B50" s="25"/>
      <c r="N50" s="2" t="s">
        <v>25</v>
      </c>
    </row>
    <row r="51" spans="1:14" ht="14.1" customHeight="1" x14ac:dyDescent="0.2">
      <c r="A51" s="27" t="s">
        <v>25</v>
      </c>
      <c r="B51" s="25"/>
      <c r="N51" s="2" t="s">
        <v>25</v>
      </c>
    </row>
    <row r="52" spans="1:14" x14ac:dyDescent="0.2">
      <c r="A52" s="27"/>
    </row>
    <row r="53" spans="1:14" x14ac:dyDescent="0.2">
      <c r="A53" s="26"/>
    </row>
    <row r="54" spans="1:14" x14ac:dyDescent="0.2">
      <c r="A54" s="26"/>
    </row>
    <row r="55" spans="1:14" x14ac:dyDescent="0.2">
      <c r="A55" s="26"/>
    </row>
    <row r="56" spans="1:14" x14ac:dyDescent="0.2">
      <c r="A56" s="26"/>
    </row>
  </sheetData>
  <mergeCells count="1">
    <mergeCell ref="A1:N1"/>
  </mergeCells>
  <phoneticPr fontId="1" type="noConversion"/>
  <printOptions horizontalCentered="1" gridLines="1"/>
  <pageMargins left="0.88" right="0.81" top="0.5" bottom="0.5" header="0.5" footer="0.5"/>
  <pageSetup scale="59" pageOrder="overThenDown" orientation="landscape" r:id="rId1"/>
  <headerFooter alignWithMargins="0">
    <oddFooter>&amp;L&amp;8&amp;D&amp;R&amp;8&amp;P of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1751F7-87F9-4DA3-9867-E9B524C32B68}">
  <sheetPr>
    <pageSetUpPr fitToPage="1"/>
  </sheetPr>
  <dimension ref="A1:Q79"/>
  <sheetViews>
    <sheetView topLeftCell="A5" zoomScale="150" zoomScaleNormal="150" workbookViewId="0">
      <selection activeCell="Q24" sqref="Q24"/>
    </sheetView>
  </sheetViews>
  <sheetFormatPr defaultRowHeight="12.75" x14ac:dyDescent="0.2"/>
  <cols>
    <col min="1" max="1" width="36.42578125" customWidth="1"/>
  </cols>
  <sheetData>
    <row r="1" spans="1:17" ht="15.75" x14ac:dyDescent="0.25">
      <c r="A1" s="174" t="s">
        <v>94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  <c r="N1" s="174"/>
    </row>
    <row r="2" spans="1:17" ht="16.5" thickBot="1" x14ac:dyDescent="0.3">
      <c r="A2" s="114" t="s">
        <v>3</v>
      </c>
      <c r="B2" s="115" t="s">
        <v>4</v>
      </c>
      <c r="C2" s="115" t="s">
        <v>5</v>
      </c>
      <c r="D2" s="115" t="s">
        <v>6</v>
      </c>
      <c r="E2" s="115" t="s">
        <v>7</v>
      </c>
      <c r="F2" s="115" t="s">
        <v>8</v>
      </c>
      <c r="G2" s="115" t="s">
        <v>9</v>
      </c>
      <c r="H2" s="115" t="s">
        <v>10</v>
      </c>
      <c r="I2" s="115" t="s">
        <v>11</v>
      </c>
      <c r="J2" s="115" t="s">
        <v>12</v>
      </c>
      <c r="K2" s="115" t="s">
        <v>13</v>
      </c>
      <c r="L2" s="115" t="s">
        <v>14</v>
      </c>
      <c r="M2" s="115" t="s">
        <v>15</v>
      </c>
      <c r="N2" s="116" t="s">
        <v>16</v>
      </c>
    </row>
    <row r="3" spans="1:17" ht="15.75" x14ac:dyDescent="0.25">
      <c r="A3" s="118" t="s">
        <v>70</v>
      </c>
      <c r="B3" s="119">
        <f>SUM(B4:B8,B22)</f>
        <v>0</v>
      </c>
      <c r="C3" s="119">
        <f t="shared" ref="C3:M3" si="0">SUM(C4:C8,C22)</f>
        <v>0</v>
      </c>
      <c r="D3" s="119">
        <f t="shared" si="0"/>
        <v>0</v>
      </c>
      <c r="E3" s="119">
        <f t="shared" si="0"/>
        <v>0</v>
      </c>
      <c r="F3" s="119">
        <f t="shared" si="0"/>
        <v>0</v>
      </c>
      <c r="G3" s="119">
        <f t="shared" si="0"/>
        <v>0</v>
      </c>
      <c r="H3" s="119">
        <f t="shared" si="0"/>
        <v>0</v>
      </c>
      <c r="I3" s="119">
        <f>SUM(I4:I8,I22)</f>
        <v>0</v>
      </c>
      <c r="J3" s="119">
        <f t="shared" si="0"/>
        <v>0</v>
      </c>
      <c r="K3" s="119">
        <f t="shared" si="0"/>
        <v>0</v>
      </c>
      <c r="L3" s="119">
        <f t="shared" si="0"/>
        <v>0</v>
      </c>
      <c r="M3" s="119">
        <f t="shared" si="0"/>
        <v>0</v>
      </c>
      <c r="N3" s="120">
        <f t="shared" ref="N3:N16" si="1">SUM(B3:M3)</f>
        <v>0</v>
      </c>
    </row>
    <row r="4" spans="1:17" ht="15.75" x14ac:dyDescent="0.25">
      <c r="A4" s="121" t="s">
        <v>69</v>
      </c>
      <c r="B4" s="76"/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122">
        <f t="shared" si="1"/>
        <v>0</v>
      </c>
    </row>
    <row r="5" spans="1:17" ht="15.75" x14ac:dyDescent="0.25">
      <c r="A5" s="121" t="s">
        <v>71</v>
      </c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122">
        <f t="shared" si="1"/>
        <v>0</v>
      </c>
    </row>
    <row r="6" spans="1:17" ht="15.75" x14ac:dyDescent="0.25">
      <c r="A6" s="121" t="s">
        <v>76</v>
      </c>
      <c r="B6" s="83"/>
      <c r="C6" s="83"/>
      <c r="D6" s="83"/>
      <c r="E6" s="83"/>
      <c r="F6" s="83"/>
      <c r="G6" s="83"/>
      <c r="H6" s="83"/>
      <c r="I6" s="83"/>
      <c r="J6" s="83"/>
      <c r="K6" s="83"/>
      <c r="L6" s="83"/>
      <c r="M6" s="83"/>
      <c r="N6" s="123">
        <f t="shared" si="1"/>
        <v>0</v>
      </c>
    </row>
    <row r="7" spans="1:17" ht="15.75" x14ac:dyDescent="0.25">
      <c r="A7" s="121" t="s">
        <v>77</v>
      </c>
      <c r="B7" s="83"/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123">
        <f>SUM(B7:M7)</f>
        <v>0</v>
      </c>
      <c r="Q7" s="101" t="s">
        <v>25</v>
      </c>
    </row>
    <row r="8" spans="1:17" ht="16.5" thickBot="1" x14ac:dyDescent="0.3">
      <c r="A8" s="124" t="s">
        <v>81</v>
      </c>
      <c r="B8" s="125"/>
      <c r="C8" s="125"/>
      <c r="D8" s="125"/>
      <c r="E8" s="125"/>
      <c r="F8" s="125"/>
      <c r="G8" s="125"/>
      <c r="H8" s="125"/>
      <c r="I8" s="125"/>
      <c r="J8" s="125"/>
      <c r="K8" s="125"/>
      <c r="L8" s="125"/>
      <c r="M8" s="125"/>
      <c r="N8" s="126">
        <f>SUM(B8:M8)</f>
        <v>0</v>
      </c>
    </row>
    <row r="9" spans="1:17" ht="15.75" x14ac:dyDescent="0.25">
      <c r="A9" s="127" t="s">
        <v>72</v>
      </c>
      <c r="B9" s="119">
        <f>SUM(B10:B14,B31)</f>
        <v>0</v>
      </c>
      <c r="C9" s="119">
        <f t="shared" ref="C9:M9" si="2">SUM(C10:C14,C31)</f>
        <v>0</v>
      </c>
      <c r="D9" s="119">
        <f t="shared" si="2"/>
        <v>0</v>
      </c>
      <c r="E9" s="119">
        <f t="shared" si="2"/>
        <v>0</v>
      </c>
      <c r="F9" s="119">
        <f t="shared" si="2"/>
        <v>0</v>
      </c>
      <c r="G9" s="119">
        <f t="shared" si="2"/>
        <v>0</v>
      </c>
      <c r="H9" s="119">
        <f t="shared" si="2"/>
        <v>0</v>
      </c>
      <c r="I9" s="119">
        <f t="shared" si="2"/>
        <v>0</v>
      </c>
      <c r="J9" s="119">
        <f t="shared" si="2"/>
        <v>0</v>
      </c>
      <c r="K9" s="119">
        <f t="shared" si="2"/>
        <v>0</v>
      </c>
      <c r="L9" s="119">
        <f t="shared" si="2"/>
        <v>0</v>
      </c>
      <c r="M9" s="119">
        <f t="shared" si="2"/>
        <v>0</v>
      </c>
      <c r="N9" s="120">
        <f t="shared" si="1"/>
        <v>0</v>
      </c>
    </row>
    <row r="10" spans="1:17" ht="15.75" x14ac:dyDescent="0.25">
      <c r="A10" s="121" t="s">
        <v>73</v>
      </c>
      <c r="B10" s="76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122">
        <f t="shared" si="1"/>
        <v>0</v>
      </c>
    </row>
    <row r="11" spans="1:17" ht="15.75" x14ac:dyDescent="0.25">
      <c r="A11" s="121" t="s">
        <v>74</v>
      </c>
      <c r="B11" s="76"/>
      <c r="C11" s="76"/>
      <c r="D11" s="76"/>
      <c r="E11" s="76"/>
      <c r="F11" s="76"/>
      <c r="G11" s="76"/>
      <c r="H11" s="76"/>
      <c r="I11" s="76"/>
      <c r="J11" s="76"/>
      <c r="K11" s="76"/>
      <c r="L11" s="76"/>
      <c r="M11" s="76"/>
      <c r="N11" s="122">
        <f t="shared" si="1"/>
        <v>0</v>
      </c>
    </row>
    <row r="12" spans="1:17" ht="15.75" x14ac:dyDescent="0.25">
      <c r="A12" s="121" t="s">
        <v>75</v>
      </c>
      <c r="B12" s="76"/>
      <c r="C12" s="76"/>
      <c r="D12" s="76"/>
      <c r="E12" s="76"/>
      <c r="F12" s="76"/>
      <c r="G12" s="76"/>
      <c r="H12" s="76"/>
      <c r="I12" s="76"/>
      <c r="J12" s="76"/>
      <c r="K12" s="76"/>
      <c r="L12" s="76"/>
      <c r="M12" s="76"/>
      <c r="N12" s="122">
        <f t="shared" si="1"/>
        <v>0</v>
      </c>
    </row>
    <row r="13" spans="1:17" ht="15.75" x14ac:dyDescent="0.25">
      <c r="A13" s="121" t="s">
        <v>78</v>
      </c>
      <c r="B13" s="76"/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76"/>
      <c r="N13" s="122">
        <f>SUM(B13:M13)</f>
        <v>0</v>
      </c>
    </row>
    <row r="14" spans="1:17" ht="16.5" thickBot="1" x14ac:dyDescent="0.3">
      <c r="A14" s="124" t="s">
        <v>82</v>
      </c>
      <c r="B14" s="128"/>
      <c r="C14" s="128"/>
      <c r="D14" s="128"/>
      <c r="E14" s="128"/>
      <c r="F14" s="128"/>
      <c r="G14" s="128"/>
      <c r="H14" s="128"/>
      <c r="I14" s="128"/>
      <c r="J14" s="128"/>
      <c r="K14" s="128"/>
      <c r="L14" s="128"/>
      <c r="M14" s="128"/>
      <c r="N14" s="129">
        <f>SUM(B14:M14)</f>
        <v>0</v>
      </c>
    </row>
    <row r="15" spans="1:17" ht="19.5" customHeight="1" thickBot="1" x14ac:dyDescent="0.3">
      <c r="A15" s="131" t="s">
        <v>92</v>
      </c>
      <c r="B15" s="132"/>
      <c r="C15" s="132"/>
      <c r="D15" s="132"/>
      <c r="E15" s="132"/>
      <c r="F15" s="132"/>
      <c r="G15" s="132"/>
      <c r="H15" s="132"/>
      <c r="I15" s="132"/>
      <c r="J15" s="132"/>
      <c r="K15" s="132"/>
      <c r="L15" s="132"/>
      <c r="M15" s="132"/>
      <c r="N15" s="133">
        <f t="shared" si="1"/>
        <v>0</v>
      </c>
    </row>
    <row r="16" spans="1:17" ht="15.75" x14ac:dyDescent="0.25">
      <c r="A16" s="130" t="s">
        <v>23</v>
      </c>
      <c r="B16" s="117">
        <f>SUM(B3,B9,B15)</f>
        <v>0</v>
      </c>
      <c r="C16" s="117">
        <f t="shared" ref="C16:M16" si="3">SUM(C3,C9,C15)</f>
        <v>0</v>
      </c>
      <c r="D16" s="117">
        <f t="shared" si="3"/>
        <v>0</v>
      </c>
      <c r="E16" s="117">
        <f>SUM(E3,E9,E15)</f>
        <v>0</v>
      </c>
      <c r="F16" s="117">
        <f t="shared" si="3"/>
        <v>0</v>
      </c>
      <c r="G16" s="117">
        <f t="shared" si="3"/>
        <v>0</v>
      </c>
      <c r="H16" s="117">
        <f t="shared" si="3"/>
        <v>0</v>
      </c>
      <c r="I16" s="117">
        <f t="shared" si="3"/>
        <v>0</v>
      </c>
      <c r="J16" s="117">
        <f t="shared" si="3"/>
        <v>0</v>
      </c>
      <c r="K16" s="117">
        <f t="shared" si="3"/>
        <v>0</v>
      </c>
      <c r="L16" s="117">
        <f t="shared" si="3"/>
        <v>0</v>
      </c>
      <c r="M16" s="117">
        <f t="shared" si="3"/>
        <v>0</v>
      </c>
      <c r="N16" s="69">
        <f t="shared" si="1"/>
        <v>0</v>
      </c>
    </row>
    <row r="17" spans="1:14" ht="15.75" x14ac:dyDescent="0.25">
      <c r="A17" s="86" t="s">
        <v>17</v>
      </c>
      <c r="B17" s="89"/>
      <c r="C17" s="89" t="s">
        <v>25</v>
      </c>
      <c r="D17" s="89" t="s">
        <v>25</v>
      </c>
      <c r="E17" s="89" t="s">
        <v>25</v>
      </c>
      <c r="F17" s="89" t="s">
        <v>25</v>
      </c>
      <c r="G17" s="89" t="s">
        <v>25</v>
      </c>
      <c r="H17" s="89" t="s">
        <v>25</v>
      </c>
      <c r="I17" s="89" t="s">
        <v>25</v>
      </c>
      <c r="J17" s="89" t="s">
        <v>25</v>
      </c>
      <c r="K17" s="89" t="s">
        <v>25</v>
      </c>
      <c r="L17" s="89" t="s">
        <v>25</v>
      </c>
      <c r="M17" s="89" t="s">
        <v>25</v>
      </c>
      <c r="N17" s="52" t="s">
        <v>25</v>
      </c>
    </row>
    <row r="18" spans="1:14" ht="18.75" x14ac:dyDescent="0.3">
      <c r="A18" s="97" t="s">
        <v>40</v>
      </c>
      <c r="B18" s="98"/>
      <c r="C18" s="98"/>
      <c r="D18" s="98"/>
      <c r="E18" s="98"/>
      <c r="F18" s="98"/>
      <c r="G18" s="98"/>
      <c r="H18" s="98"/>
      <c r="I18" s="98"/>
      <c r="J18" s="98"/>
      <c r="K18" s="98"/>
      <c r="L18" s="98"/>
      <c r="M18" s="98"/>
      <c r="N18" s="95"/>
    </row>
    <row r="19" spans="1:14" ht="15.75" x14ac:dyDescent="0.25">
      <c r="A19" s="82" t="s">
        <v>18</v>
      </c>
      <c r="B19" s="76"/>
      <c r="C19" s="76"/>
      <c r="D19" s="76"/>
      <c r="E19" s="76"/>
      <c r="F19" s="76"/>
      <c r="G19" s="76"/>
      <c r="H19" s="76"/>
      <c r="I19" s="76"/>
      <c r="J19" s="76"/>
      <c r="K19" s="76"/>
      <c r="L19" s="76"/>
      <c r="M19" s="76"/>
      <c r="N19" s="46">
        <f t="shared" ref="N19:N25" si="4">SUM(B19:M19)</f>
        <v>0</v>
      </c>
    </row>
    <row r="20" spans="1:14" ht="15.75" x14ac:dyDescent="0.25">
      <c r="A20" s="82" t="s">
        <v>38</v>
      </c>
      <c r="B20" s="76"/>
      <c r="C20" s="76"/>
      <c r="D20" s="76"/>
      <c r="E20" s="76"/>
      <c r="F20" s="76"/>
      <c r="G20" s="76"/>
      <c r="H20" s="76"/>
      <c r="I20" s="76"/>
      <c r="J20" s="76"/>
      <c r="K20" s="76"/>
      <c r="L20" s="76"/>
      <c r="M20" s="76"/>
      <c r="N20" s="46">
        <f t="shared" si="4"/>
        <v>0</v>
      </c>
    </row>
    <row r="21" spans="1:14" ht="15.75" x14ac:dyDescent="0.25">
      <c r="A21" s="82" t="s">
        <v>39</v>
      </c>
      <c r="B21" s="76"/>
      <c r="C21" s="76"/>
      <c r="D21" s="76"/>
      <c r="E21" s="76"/>
      <c r="F21" s="76"/>
      <c r="G21" s="76"/>
      <c r="H21" s="76"/>
      <c r="I21" s="76"/>
      <c r="J21" s="76"/>
      <c r="K21" s="76"/>
      <c r="L21" s="76"/>
      <c r="M21" s="76"/>
      <c r="N21" s="46">
        <f t="shared" si="4"/>
        <v>0</v>
      </c>
    </row>
    <row r="22" spans="1:14" ht="15.75" x14ac:dyDescent="0.25">
      <c r="A22" s="82" t="s">
        <v>48</v>
      </c>
      <c r="B22" s="76"/>
      <c r="C22" s="76"/>
      <c r="D22" s="76"/>
      <c r="E22" s="76"/>
      <c r="F22" s="76"/>
      <c r="G22" s="76"/>
      <c r="H22" s="76"/>
      <c r="I22" s="76"/>
      <c r="J22" s="76"/>
      <c r="K22" s="76"/>
      <c r="L22" s="76"/>
      <c r="M22" s="76"/>
      <c r="N22" s="46">
        <f t="shared" si="4"/>
        <v>0</v>
      </c>
    </row>
    <row r="23" spans="1:14" ht="15.75" x14ac:dyDescent="0.25">
      <c r="A23" s="82" t="s">
        <v>47</v>
      </c>
      <c r="B23" s="76"/>
      <c r="C23" s="76"/>
      <c r="D23" s="76"/>
      <c r="E23" s="76"/>
      <c r="F23" s="76"/>
      <c r="G23" s="76"/>
      <c r="H23" s="76"/>
      <c r="I23" s="76"/>
      <c r="J23" s="76"/>
      <c r="K23" s="76"/>
      <c r="L23" s="76"/>
      <c r="M23" s="76"/>
      <c r="N23" s="46">
        <f t="shared" si="4"/>
        <v>0</v>
      </c>
    </row>
    <row r="24" spans="1:14" ht="15.75" x14ac:dyDescent="0.25">
      <c r="A24" s="82" t="s">
        <v>19</v>
      </c>
      <c r="B24" s="76"/>
      <c r="C24" s="76"/>
      <c r="D24" s="76"/>
      <c r="E24" s="76"/>
      <c r="F24" s="76"/>
      <c r="G24" s="76"/>
      <c r="H24" s="76"/>
      <c r="I24" s="76"/>
      <c r="J24" s="76"/>
      <c r="K24" s="76"/>
      <c r="L24" s="76"/>
      <c r="M24" s="76"/>
      <c r="N24" s="46">
        <f t="shared" si="4"/>
        <v>0</v>
      </c>
    </row>
    <row r="25" spans="1:14" ht="15.75" x14ac:dyDescent="0.25">
      <c r="A25" s="82" t="s">
        <v>29</v>
      </c>
      <c r="B25" s="76"/>
      <c r="C25" s="76"/>
      <c r="D25" s="76"/>
      <c r="E25" s="76"/>
      <c r="F25" s="76"/>
      <c r="G25" s="76"/>
      <c r="H25" s="76"/>
      <c r="I25" s="76"/>
      <c r="J25" s="76"/>
      <c r="K25" s="76"/>
      <c r="L25" s="76"/>
      <c r="M25" s="76"/>
      <c r="N25" s="46">
        <f t="shared" si="4"/>
        <v>0</v>
      </c>
    </row>
    <row r="26" spans="1:14" ht="15.75" x14ac:dyDescent="0.25">
      <c r="A26" s="82" t="s">
        <v>95</v>
      </c>
      <c r="B26" s="76"/>
      <c r="C26" s="76"/>
      <c r="D26" s="76"/>
      <c r="E26" s="76"/>
      <c r="F26" s="76"/>
      <c r="G26" s="76"/>
      <c r="H26" s="76"/>
      <c r="I26" s="76"/>
      <c r="J26" s="76"/>
      <c r="K26" s="76"/>
      <c r="L26" s="76"/>
      <c r="M26" s="76"/>
      <c r="N26" s="46"/>
    </row>
    <row r="27" spans="1:14" ht="15.75" x14ac:dyDescent="0.25">
      <c r="A27" s="88" t="s">
        <v>62</v>
      </c>
      <c r="B27" s="85">
        <f>SUM(B19:B25)</f>
        <v>0</v>
      </c>
      <c r="C27" s="85">
        <f t="shared" ref="C27:M27" si="5">SUM(C19:C25)</f>
        <v>0</v>
      </c>
      <c r="D27" s="85">
        <f t="shared" si="5"/>
        <v>0</v>
      </c>
      <c r="E27" s="85">
        <f t="shared" si="5"/>
        <v>0</v>
      </c>
      <c r="F27" s="85">
        <f t="shared" si="5"/>
        <v>0</v>
      </c>
      <c r="G27" s="85">
        <f t="shared" si="5"/>
        <v>0</v>
      </c>
      <c r="H27" s="85">
        <f t="shared" si="5"/>
        <v>0</v>
      </c>
      <c r="I27" s="85">
        <f t="shared" si="5"/>
        <v>0</v>
      </c>
      <c r="J27" s="85">
        <f t="shared" si="5"/>
        <v>0</v>
      </c>
      <c r="K27" s="85">
        <f t="shared" si="5"/>
        <v>0</v>
      </c>
      <c r="L27" s="85">
        <f t="shared" si="5"/>
        <v>0</v>
      </c>
      <c r="M27" s="85">
        <f t="shared" si="5"/>
        <v>0</v>
      </c>
      <c r="N27" s="49">
        <f>SUM(N19:N25)</f>
        <v>0</v>
      </c>
    </row>
    <row r="28" spans="1:14" ht="15.75" x14ac:dyDescent="0.25">
      <c r="A28" s="88" t="s">
        <v>58</v>
      </c>
      <c r="B28" s="85"/>
      <c r="C28" s="85"/>
      <c r="D28" s="85"/>
      <c r="E28" s="85"/>
      <c r="F28" s="85"/>
      <c r="G28" s="85"/>
      <c r="H28" s="85"/>
      <c r="I28" s="85"/>
      <c r="J28" s="85"/>
      <c r="K28" s="85"/>
      <c r="L28" s="85"/>
      <c r="M28" s="85"/>
      <c r="N28" s="49"/>
    </row>
    <row r="29" spans="1:14" ht="18.75" x14ac:dyDescent="0.3">
      <c r="A29" s="97" t="s">
        <v>1</v>
      </c>
      <c r="B29" s="98"/>
      <c r="C29" s="98"/>
      <c r="D29" s="98"/>
      <c r="E29" s="98"/>
      <c r="F29" s="98"/>
      <c r="G29" s="98"/>
      <c r="H29" s="98"/>
      <c r="I29" s="98"/>
      <c r="J29" s="98"/>
      <c r="K29" s="98"/>
      <c r="L29" s="98"/>
      <c r="M29" s="98"/>
      <c r="N29" s="95"/>
    </row>
    <row r="30" spans="1:14" ht="15.75" x14ac:dyDescent="0.25">
      <c r="A30" s="82" t="s">
        <v>18</v>
      </c>
      <c r="B30" s="76"/>
      <c r="C30" s="76"/>
      <c r="D30" s="76"/>
      <c r="E30" s="76"/>
      <c r="F30" s="76"/>
      <c r="G30" s="76"/>
      <c r="H30" s="76"/>
      <c r="I30" s="76"/>
      <c r="J30" s="76"/>
      <c r="K30" s="76"/>
      <c r="L30" s="76"/>
      <c r="M30" s="76"/>
      <c r="N30" s="46">
        <f t="shared" ref="N30:N36" si="6">SUM(B30:M30)</f>
        <v>0</v>
      </c>
    </row>
    <row r="31" spans="1:14" ht="15.75" x14ac:dyDescent="0.25">
      <c r="A31" s="82" t="s">
        <v>30</v>
      </c>
      <c r="B31" s="76"/>
      <c r="C31" s="76"/>
      <c r="D31" s="76"/>
      <c r="E31" s="76"/>
      <c r="F31" s="76"/>
      <c r="G31" s="76"/>
      <c r="H31" s="76"/>
      <c r="I31" s="76"/>
      <c r="J31" s="76"/>
      <c r="K31" s="76"/>
      <c r="L31" s="76"/>
      <c r="M31" s="76"/>
      <c r="N31" s="46">
        <f t="shared" si="6"/>
        <v>0</v>
      </c>
    </row>
    <row r="32" spans="1:14" ht="15.75" x14ac:dyDescent="0.25">
      <c r="A32" s="82" t="s">
        <v>44</v>
      </c>
      <c r="B32" s="76"/>
      <c r="C32" s="76"/>
      <c r="D32" s="76"/>
      <c r="E32" s="76"/>
      <c r="F32" s="76"/>
      <c r="G32" s="76"/>
      <c r="H32" s="76"/>
      <c r="I32" s="76"/>
      <c r="J32" s="76"/>
      <c r="K32" s="76"/>
      <c r="L32" s="76"/>
      <c r="M32" s="76"/>
      <c r="N32" s="46">
        <f t="shared" si="6"/>
        <v>0</v>
      </c>
    </row>
    <row r="33" spans="1:14" ht="15.75" x14ac:dyDescent="0.25">
      <c r="A33" s="82" t="s">
        <v>45</v>
      </c>
      <c r="B33" s="76"/>
      <c r="C33" s="76"/>
      <c r="D33" s="76"/>
      <c r="E33" s="76"/>
      <c r="F33" s="76"/>
      <c r="G33" s="76"/>
      <c r="H33" s="76"/>
      <c r="I33" s="76"/>
      <c r="J33" s="76"/>
      <c r="K33" s="76"/>
      <c r="L33" s="76"/>
      <c r="M33" s="76"/>
      <c r="N33" s="46">
        <f t="shared" si="6"/>
        <v>0</v>
      </c>
    </row>
    <row r="34" spans="1:14" ht="15.75" x14ac:dyDescent="0.25">
      <c r="A34" s="82" t="s">
        <v>46</v>
      </c>
      <c r="B34" s="76"/>
      <c r="C34" s="76"/>
      <c r="D34" s="76"/>
      <c r="E34" s="76"/>
      <c r="F34" s="110"/>
      <c r="G34" s="76"/>
      <c r="H34" s="76"/>
      <c r="I34" s="76"/>
      <c r="J34" s="76"/>
      <c r="K34" s="76"/>
      <c r="L34" s="76"/>
      <c r="M34" s="76"/>
      <c r="N34" s="46">
        <f t="shared" si="6"/>
        <v>0</v>
      </c>
    </row>
    <row r="35" spans="1:14" ht="15.75" x14ac:dyDescent="0.25">
      <c r="A35" s="82" t="s">
        <v>47</v>
      </c>
      <c r="B35" s="76"/>
      <c r="C35" s="76"/>
      <c r="D35" s="76"/>
      <c r="E35" s="76"/>
      <c r="F35" s="76"/>
      <c r="G35" s="76"/>
      <c r="H35" s="76"/>
      <c r="I35" s="76"/>
      <c r="J35" s="76"/>
      <c r="K35" s="76"/>
      <c r="L35" s="76"/>
      <c r="M35" s="76"/>
      <c r="N35" s="46">
        <v>0</v>
      </c>
    </row>
    <row r="36" spans="1:14" ht="15.75" x14ac:dyDescent="0.25">
      <c r="A36" s="82" t="s">
        <v>19</v>
      </c>
      <c r="B36" s="76"/>
      <c r="C36" s="76"/>
      <c r="D36" s="76"/>
      <c r="E36" s="76"/>
      <c r="F36" s="76"/>
      <c r="G36" s="76"/>
      <c r="H36" s="76"/>
      <c r="I36" s="76"/>
      <c r="J36" s="76"/>
      <c r="K36" s="76"/>
      <c r="L36" s="76"/>
      <c r="M36" s="76"/>
      <c r="N36" s="46">
        <f t="shared" si="6"/>
        <v>0</v>
      </c>
    </row>
    <row r="37" spans="1:14" ht="15.75" x14ac:dyDescent="0.25">
      <c r="A37" s="82" t="s">
        <v>29</v>
      </c>
      <c r="B37" s="76"/>
      <c r="C37" s="76"/>
      <c r="D37" s="76"/>
      <c r="E37" s="76"/>
      <c r="F37" s="76"/>
      <c r="G37" s="76"/>
      <c r="H37" s="76"/>
      <c r="I37" s="76"/>
      <c r="J37" s="76"/>
      <c r="K37" s="76"/>
      <c r="L37" s="76"/>
      <c r="M37" s="76"/>
      <c r="N37" s="46">
        <f>SUM(B37:M37)</f>
        <v>0</v>
      </c>
    </row>
    <row r="38" spans="1:14" ht="15.75" x14ac:dyDescent="0.25">
      <c r="A38" s="91" t="s">
        <v>68</v>
      </c>
      <c r="B38" s="85">
        <f t="shared" ref="B38:M38" si="7">SUM(B30:B37)</f>
        <v>0</v>
      </c>
      <c r="C38" s="85">
        <f t="shared" si="7"/>
        <v>0</v>
      </c>
      <c r="D38" s="85">
        <f t="shared" si="7"/>
        <v>0</v>
      </c>
      <c r="E38" s="85">
        <f t="shared" si="7"/>
        <v>0</v>
      </c>
      <c r="F38" s="85">
        <f t="shared" si="7"/>
        <v>0</v>
      </c>
      <c r="G38" s="85">
        <f t="shared" si="7"/>
        <v>0</v>
      </c>
      <c r="H38" s="85">
        <f t="shared" si="7"/>
        <v>0</v>
      </c>
      <c r="I38" s="85">
        <f t="shared" si="7"/>
        <v>0</v>
      </c>
      <c r="J38" s="85">
        <f t="shared" si="7"/>
        <v>0</v>
      </c>
      <c r="K38" s="85">
        <f t="shared" si="7"/>
        <v>0</v>
      </c>
      <c r="L38" s="85">
        <f t="shared" si="7"/>
        <v>0</v>
      </c>
      <c r="M38" s="85">
        <f t="shared" si="7"/>
        <v>0</v>
      </c>
      <c r="N38" s="49">
        <f t="shared" ref="N38" si="8">SUM(B38:M38)</f>
        <v>0</v>
      </c>
    </row>
    <row r="39" spans="1:14" ht="15.75" x14ac:dyDescent="0.25">
      <c r="A39" s="91" t="s">
        <v>59</v>
      </c>
      <c r="B39" s="85"/>
      <c r="C39" s="85"/>
      <c r="D39" s="85"/>
      <c r="E39" s="85"/>
      <c r="F39" s="85"/>
      <c r="G39" s="85"/>
      <c r="H39" s="85"/>
      <c r="I39" s="85"/>
      <c r="J39" s="85"/>
      <c r="K39" s="85"/>
      <c r="L39" s="85"/>
      <c r="M39" s="85"/>
      <c r="N39" s="49"/>
    </row>
    <row r="40" spans="1:14" ht="18.75" x14ac:dyDescent="0.3">
      <c r="A40" s="99" t="s">
        <v>54</v>
      </c>
      <c r="B40" s="100"/>
      <c r="C40" s="100"/>
      <c r="D40" s="100"/>
      <c r="E40" s="100"/>
      <c r="F40" s="100"/>
      <c r="G40" s="100"/>
      <c r="H40" s="100"/>
      <c r="I40" s="100"/>
      <c r="J40" s="100"/>
      <c r="K40" s="100"/>
      <c r="L40" s="100"/>
      <c r="M40" s="100"/>
      <c r="N40" s="96"/>
    </row>
    <row r="41" spans="1:14" ht="15.75" x14ac:dyDescent="0.25">
      <c r="A41" s="82" t="s">
        <v>33</v>
      </c>
      <c r="B41" s="76"/>
      <c r="C41" s="76"/>
      <c r="D41" s="76"/>
      <c r="E41" s="76"/>
      <c r="F41" s="76"/>
      <c r="G41" s="76"/>
      <c r="H41" s="76"/>
      <c r="I41" s="76"/>
      <c r="J41" s="76"/>
      <c r="K41" s="76"/>
      <c r="L41" s="76"/>
      <c r="M41" s="76"/>
      <c r="N41" s="46">
        <f t="shared" ref="N41:N45" si="9">SUM(B41:M41)</f>
        <v>0</v>
      </c>
    </row>
    <row r="42" spans="1:14" ht="15.75" x14ac:dyDescent="0.25">
      <c r="A42" s="82" t="s">
        <v>28</v>
      </c>
      <c r="B42" s="76"/>
      <c r="C42" s="76"/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46">
        <f>SUM(B42:M42)</f>
        <v>0</v>
      </c>
    </row>
    <row r="43" spans="1:14" ht="15.75" x14ac:dyDescent="0.25">
      <c r="A43" s="82" t="s">
        <v>26</v>
      </c>
      <c r="B43" s="76"/>
      <c r="C43" s="76"/>
      <c r="D43" s="76"/>
      <c r="E43" s="76"/>
      <c r="F43" s="76"/>
      <c r="G43" s="76"/>
      <c r="H43" s="76"/>
      <c r="I43" s="76"/>
      <c r="J43" s="76"/>
      <c r="K43" s="76"/>
      <c r="L43" s="76"/>
      <c r="M43" s="76"/>
      <c r="N43" s="46">
        <f t="shared" si="9"/>
        <v>0</v>
      </c>
    </row>
    <row r="44" spans="1:14" ht="15.75" x14ac:dyDescent="0.25">
      <c r="A44" s="82" t="s">
        <v>29</v>
      </c>
      <c r="B44" s="76"/>
      <c r="C44" s="76"/>
      <c r="D44" s="76"/>
      <c r="E44" s="76"/>
      <c r="F44" s="76"/>
      <c r="G44" s="76"/>
      <c r="H44" s="76"/>
      <c r="I44" s="76"/>
      <c r="J44" s="76"/>
      <c r="K44" s="76"/>
      <c r="L44" s="76"/>
      <c r="M44" s="76"/>
      <c r="N44" s="46">
        <f t="shared" si="9"/>
        <v>0</v>
      </c>
    </row>
    <row r="45" spans="1:14" ht="15.75" x14ac:dyDescent="0.25">
      <c r="A45" s="82" t="s">
        <v>49</v>
      </c>
      <c r="B45" s="76"/>
      <c r="C45" s="76"/>
      <c r="D45" s="76"/>
      <c r="E45" s="76"/>
      <c r="F45" s="76"/>
      <c r="G45" s="76"/>
      <c r="H45" s="76"/>
      <c r="I45" s="76"/>
      <c r="J45" s="76"/>
      <c r="K45" s="76"/>
      <c r="L45" s="76"/>
      <c r="M45" s="76"/>
      <c r="N45" s="46">
        <f t="shared" si="9"/>
        <v>0</v>
      </c>
    </row>
    <row r="46" spans="1:14" ht="15.75" x14ac:dyDescent="0.25">
      <c r="A46" s="82" t="s">
        <v>80</v>
      </c>
      <c r="B46" s="76"/>
      <c r="C46" s="76"/>
      <c r="D46" s="76"/>
      <c r="E46" s="76"/>
      <c r="F46" s="76"/>
      <c r="G46" s="76"/>
      <c r="H46" s="76"/>
      <c r="I46" s="76"/>
      <c r="J46" s="76"/>
      <c r="K46" s="76"/>
      <c r="L46" s="76"/>
      <c r="M46" s="76"/>
      <c r="N46" s="46">
        <f>SUM(B46:M46)</f>
        <v>0</v>
      </c>
    </row>
    <row r="47" spans="1:14" ht="15.75" x14ac:dyDescent="0.25">
      <c r="A47" s="91" t="s">
        <v>61</v>
      </c>
      <c r="B47" s="85">
        <f t="shared" ref="B47:M47" si="10">SUM(B41:B46)</f>
        <v>0</v>
      </c>
      <c r="C47" s="85">
        <f t="shared" si="10"/>
        <v>0</v>
      </c>
      <c r="D47" s="85">
        <f t="shared" si="10"/>
        <v>0</v>
      </c>
      <c r="E47" s="85">
        <f t="shared" si="10"/>
        <v>0</v>
      </c>
      <c r="F47" s="85">
        <f t="shared" si="10"/>
        <v>0</v>
      </c>
      <c r="G47" s="85">
        <f t="shared" si="10"/>
        <v>0</v>
      </c>
      <c r="H47" s="85">
        <f t="shared" si="10"/>
        <v>0</v>
      </c>
      <c r="I47" s="85">
        <f t="shared" si="10"/>
        <v>0</v>
      </c>
      <c r="J47" s="85">
        <f t="shared" si="10"/>
        <v>0</v>
      </c>
      <c r="K47" s="85">
        <f t="shared" si="10"/>
        <v>0</v>
      </c>
      <c r="L47" s="85">
        <f t="shared" si="10"/>
        <v>0</v>
      </c>
      <c r="M47" s="85">
        <f t="shared" si="10"/>
        <v>0</v>
      </c>
      <c r="N47" s="49">
        <f t="shared" ref="N47" si="11">SUM(B47:M47)</f>
        <v>0</v>
      </c>
    </row>
    <row r="48" spans="1:14" ht="15.75" x14ac:dyDescent="0.25">
      <c r="A48" s="91" t="s">
        <v>60</v>
      </c>
      <c r="B48" s="85"/>
      <c r="C48" s="85"/>
      <c r="D48" s="85"/>
      <c r="E48" s="85"/>
      <c r="F48" s="85"/>
      <c r="G48" s="85"/>
      <c r="H48" s="85"/>
      <c r="I48" s="85"/>
      <c r="J48" s="85"/>
      <c r="K48" s="85"/>
      <c r="L48" s="85"/>
      <c r="M48" s="85"/>
      <c r="N48" s="49"/>
    </row>
    <row r="49" spans="1:14" ht="15.75" x14ac:dyDescent="0.25">
      <c r="A49" s="93" t="s">
        <v>24</v>
      </c>
      <c r="B49" s="85">
        <f t="shared" ref="B49:M49" si="12">SUM(B27,B38,B47)</f>
        <v>0</v>
      </c>
      <c r="C49" s="85">
        <f t="shared" si="12"/>
        <v>0</v>
      </c>
      <c r="D49" s="85">
        <f t="shared" si="12"/>
        <v>0</v>
      </c>
      <c r="E49" s="85">
        <f t="shared" si="12"/>
        <v>0</v>
      </c>
      <c r="F49" s="85">
        <f t="shared" si="12"/>
        <v>0</v>
      </c>
      <c r="G49" s="85">
        <f t="shared" si="12"/>
        <v>0</v>
      </c>
      <c r="H49" s="85">
        <f t="shared" si="12"/>
        <v>0</v>
      </c>
      <c r="I49" s="85">
        <f t="shared" si="12"/>
        <v>0</v>
      </c>
      <c r="J49" s="85">
        <f t="shared" si="12"/>
        <v>0</v>
      </c>
      <c r="K49" s="85">
        <f t="shared" si="12"/>
        <v>0</v>
      </c>
      <c r="L49" s="85">
        <f t="shared" si="12"/>
        <v>0</v>
      </c>
      <c r="M49" s="85">
        <f t="shared" si="12"/>
        <v>0</v>
      </c>
      <c r="N49" s="49">
        <f t="shared" ref="N49:N50" si="13">SUM(B49:M49)</f>
        <v>0</v>
      </c>
    </row>
    <row r="50" spans="1:14" ht="15.75" x14ac:dyDescent="0.25">
      <c r="A50" s="93" t="s">
        <v>42</v>
      </c>
      <c r="B50" s="76">
        <f t="shared" ref="B50:M50" si="14">SUM(B19,B30,B41)</f>
        <v>0</v>
      </c>
      <c r="C50" s="76">
        <f t="shared" si="14"/>
        <v>0</v>
      </c>
      <c r="D50" s="76">
        <f t="shared" si="14"/>
        <v>0</v>
      </c>
      <c r="E50" s="76">
        <f t="shared" si="14"/>
        <v>0</v>
      </c>
      <c r="F50" s="76">
        <f t="shared" si="14"/>
        <v>0</v>
      </c>
      <c r="G50" s="76">
        <f t="shared" si="14"/>
        <v>0</v>
      </c>
      <c r="H50" s="76">
        <f t="shared" si="14"/>
        <v>0</v>
      </c>
      <c r="I50" s="76">
        <f t="shared" si="14"/>
        <v>0</v>
      </c>
      <c r="J50" s="76">
        <f t="shared" si="14"/>
        <v>0</v>
      </c>
      <c r="K50" s="76">
        <f t="shared" si="14"/>
        <v>0</v>
      </c>
      <c r="L50" s="76">
        <f t="shared" si="14"/>
        <v>0</v>
      </c>
      <c r="M50" s="76">
        <f t="shared" si="14"/>
        <v>0</v>
      </c>
      <c r="N50" s="49">
        <f t="shared" si="13"/>
        <v>0</v>
      </c>
    </row>
    <row r="51" spans="1:14" ht="15.75" x14ac:dyDescent="0.25">
      <c r="A51" s="93" t="s">
        <v>35</v>
      </c>
      <c r="B51" s="94" t="e">
        <f t="shared" ref="B51:N51" si="15">B50/B49</f>
        <v>#DIV/0!</v>
      </c>
      <c r="C51" s="94" t="e">
        <f t="shared" si="15"/>
        <v>#DIV/0!</v>
      </c>
      <c r="D51" s="94" t="e">
        <f t="shared" si="15"/>
        <v>#DIV/0!</v>
      </c>
      <c r="E51" s="94" t="e">
        <f t="shared" si="15"/>
        <v>#DIV/0!</v>
      </c>
      <c r="F51" s="94" t="e">
        <f t="shared" si="15"/>
        <v>#DIV/0!</v>
      </c>
      <c r="G51" s="94" t="e">
        <f t="shared" si="15"/>
        <v>#DIV/0!</v>
      </c>
      <c r="H51" s="94" t="e">
        <f t="shared" si="15"/>
        <v>#DIV/0!</v>
      </c>
      <c r="I51" s="94" t="e">
        <f t="shared" si="15"/>
        <v>#DIV/0!</v>
      </c>
      <c r="J51" s="94" t="e">
        <f t="shared" si="15"/>
        <v>#DIV/0!</v>
      </c>
      <c r="K51" s="94" t="e">
        <f t="shared" si="15"/>
        <v>#DIV/0!</v>
      </c>
      <c r="L51" s="94" t="e">
        <f t="shared" si="15"/>
        <v>#DIV/0!</v>
      </c>
      <c r="M51" s="94" t="e">
        <f t="shared" si="15"/>
        <v>#DIV/0!</v>
      </c>
      <c r="N51" s="109" t="e">
        <f t="shared" si="15"/>
        <v>#DIV/0!</v>
      </c>
    </row>
    <row r="52" spans="1:14" ht="15.75" x14ac:dyDescent="0.25">
      <c r="A52" s="93" t="s">
        <v>43</v>
      </c>
      <c r="B52" s="76">
        <f t="shared" ref="B52:M52" si="16">B25+B37+B44</f>
        <v>0</v>
      </c>
      <c r="C52" s="76">
        <f t="shared" si="16"/>
        <v>0</v>
      </c>
      <c r="D52" s="76">
        <f t="shared" si="16"/>
        <v>0</v>
      </c>
      <c r="E52" s="76">
        <f t="shared" si="16"/>
        <v>0</v>
      </c>
      <c r="F52" s="76">
        <f t="shared" si="16"/>
        <v>0</v>
      </c>
      <c r="G52" s="76">
        <f t="shared" si="16"/>
        <v>0</v>
      </c>
      <c r="H52" s="76">
        <f t="shared" si="16"/>
        <v>0</v>
      </c>
      <c r="I52" s="76">
        <f t="shared" si="16"/>
        <v>0</v>
      </c>
      <c r="J52" s="76">
        <f t="shared" si="16"/>
        <v>0</v>
      </c>
      <c r="K52" s="76">
        <f t="shared" si="16"/>
        <v>0</v>
      </c>
      <c r="L52" s="76">
        <f t="shared" si="16"/>
        <v>0</v>
      </c>
      <c r="M52" s="76">
        <f t="shared" si="16"/>
        <v>0</v>
      </c>
      <c r="N52" s="49">
        <f>SUM(B52:M52)</f>
        <v>0</v>
      </c>
    </row>
    <row r="53" spans="1:14" ht="15.75" x14ac:dyDescent="0.25">
      <c r="A53" s="93" t="s">
        <v>31</v>
      </c>
      <c r="B53" s="76">
        <f>SUM(B8,B14)</f>
        <v>0</v>
      </c>
      <c r="C53" s="76">
        <f t="shared" ref="C53:M53" si="17">SUM(C8,C14)</f>
        <v>0</v>
      </c>
      <c r="D53" s="76">
        <f t="shared" si="17"/>
        <v>0</v>
      </c>
      <c r="E53" s="76">
        <f t="shared" si="17"/>
        <v>0</v>
      </c>
      <c r="F53" s="76">
        <f t="shared" si="17"/>
        <v>0</v>
      </c>
      <c r="G53" s="76">
        <f t="shared" si="17"/>
        <v>0</v>
      </c>
      <c r="H53" s="76">
        <f t="shared" si="17"/>
        <v>0</v>
      </c>
      <c r="I53" s="76">
        <f t="shared" si="17"/>
        <v>0</v>
      </c>
      <c r="J53" s="76">
        <f t="shared" si="17"/>
        <v>0</v>
      </c>
      <c r="K53" s="76">
        <f t="shared" si="17"/>
        <v>0</v>
      </c>
      <c r="L53" s="76">
        <f t="shared" si="17"/>
        <v>0</v>
      </c>
      <c r="M53" s="76">
        <f t="shared" si="17"/>
        <v>0</v>
      </c>
      <c r="N53" s="49">
        <f>SUM(B53:M53)</f>
        <v>0</v>
      </c>
    </row>
    <row r="54" spans="1:14" ht="15.75" x14ac:dyDescent="0.25">
      <c r="A54" s="93" t="s">
        <v>30</v>
      </c>
      <c r="B54" s="76">
        <f t="shared" ref="B54:M54" si="18">SUM(B22,B31)</f>
        <v>0</v>
      </c>
      <c r="C54" s="76">
        <f t="shared" si="18"/>
        <v>0</v>
      </c>
      <c r="D54" s="76">
        <f t="shared" si="18"/>
        <v>0</v>
      </c>
      <c r="E54" s="76">
        <f t="shared" si="18"/>
        <v>0</v>
      </c>
      <c r="F54" s="76">
        <f t="shared" si="18"/>
        <v>0</v>
      </c>
      <c r="G54" s="76">
        <f t="shared" si="18"/>
        <v>0</v>
      </c>
      <c r="H54" s="76">
        <f t="shared" si="18"/>
        <v>0</v>
      </c>
      <c r="I54" s="76">
        <f t="shared" si="18"/>
        <v>0</v>
      </c>
      <c r="J54" s="76">
        <f t="shared" si="18"/>
        <v>0</v>
      </c>
      <c r="K54" s="76">
        <f t="shared" si="18"/>
        <v>0</v>
      </c>
      <c r="L54" s="76">
        <f t="shared" si="18"/>
        <v>0</v>
      </c>
      <c r="M54" s="76">
        <f t="shared" si="18"/>
        <v>0</v>
      </c>
      <c r="N54" s="49">
        <f>SUM(B54:M54)</f>
        <v>0</v>
      </c>
    </row>
    <row r="55" spans="1:14" ht="15.75" x14ac:dyDescent="0.25">
      <c r="A55" s="93" t="s">
        <v>34</v>
      </c>
      <c r="B55" s="76">
        <f t="shared" ref="B55:M55" si="19">B20+B21+B32+B33+B34</f>
        <v>0</v>
      </c>
      <c r="C55" s="76">
        <f t="shared" si="19"/>
        <v>0</v>
      </c>
      <c r="D55" s="76">
        <f t="shared" si="19"/>
        <v>0</v>
      </c>
      <c r="E55" s="76">
        <f t="shared" si="19"/>
        <v>0</v>
      </c>
      <c r="F55" s="76">
        <f t="shared" si="19"/>
        <v>0</v>
      </c>
      <c r="G55" s="76">
        <f t="shared" si="19"/>
        <v>0</v>
      </c>
      <c r="H55" s="76">
        <f t="shared" si="19"/>
        <v>0</v>
      </c>
      <c r="I55" s="76">
        <f t="shared" si="19"/>
        <v>0</v>
      </c>
      <c r="J55" s="76">
        <f t="shared" si="19"/>
        <v>0</v>
      </c>
      <c r="K55" s="76">
        <f t="shared" si="19"/>
        <v>0</v>
      </c>
      <c r="L55" s="76">
        <f t="shared" si="19"/>
        <v>0</v>
      </c>
      <c r="M55" s="76">
        <f t="shared" si="19"/>
        <v>0</v>
      </c>
      <c r="N55" s="49">
        <f>SUM(B55:M55)</f>
        <v>0</v>
      </c>
    </row>
    <row r="56" spans="1:14" ht="15.75" x14ac:dyDescent="0.25">
      <c r="A56" s="93" t="s">
        <v>36</v>
      </c>
      <c r="B56" s="94" t="e">
        <f t="shared" ref="B56:N56" si="20">B55/B49</f>
        <v>#DIV/0!</v>
      </c>
      <c r="C56" s="94" t="e">
        <f t="shared" si="20"/>
        <v>#DIV/0!</v>
      </c>
      <c r="D56" s="94" t="e">
        <f t="shared" si="20"/>
        <v>#DIV/0!</v>
      </c>
      <c r="E56" s="94" t="e">
        <f t="shared" si="20"/>
        <v>#DIV/0!</v>
      </c>
      <c r="F56" s="94" t="e">
        <f t="shared" si="20"/>
        <v>#DIV/0!</v>
      </c>
      <c r="G56" s="94" t="e">
        <f t="shared" si="20"/>
        <v>#DIV/0!</v>
      </c>
      <c r="H56" s="94" t="e">
        <f t="shared" si="20"/>
        <v>#DIV/0!</v>
      </c>
      <c r="I56" s="94" t="e">
        <f t="shared" si="20"/>
        <v>#DIV/0!</v>
      </c>
      <c r="J56" s="94" t="e">
        <f t="shared" si="20"/>
        <v>#DIV/0!</v>
      </c>
      <c r="K56" s="94" t="e">
        <f t="shared" si="20"/>
        <v>#DIV/0!</v>
      </c>
      <c r="L56" s="94" t="e">
        <f t="shared" si="20"/>
        <v>#DIV/0!</v>
      </c>
      <c r="M56" s="94" t="e">
        <f t="shared" si="20"/>
        <v>#DIV/0!</v>
      </c>
      <c r="N56" s="56" t="e">
        <f t="shared" si="20"/>
        <v>#DIV/0!</v>
      </c>
    </row>
    <row r="57" spans="1:14" ht="15.75" x14ac:dyDescent="0.25">
      <c r="A57" s="93" t="s">
        <v>83</v>
      </c>
      <c r="B57" s="94" t="e">
        <f t="shared" ref="B57:M57" si="21">B36/B10</f>
        <v>#DIV/0!</v>
      </c>
      <c r="C57" s="94" t="e">
        <f t="shared" si="21"/>
        <v>#DIV/0!</v>
      </c>
      <c r="D57" s="94" t="e">
        <f t="shared" si="21"/>
        <v>#DIV/0!</v>
      </c>
      <c r="E57" s="94" t="e">
        <f t="shared" si="21"/>
        <v>#DIV/0!</v>
      </c>
      <c r="F57" s="94" t="e">
        <f t="shared" si="21"/>
        <v>#DIV/0!</v>
      </c>
      <c r="G57" s="94" t="e">
        <f t="shared" si="21"/>
        <v>#DIV/0!</v>
      </c>
      <c r="H57" s="94" t="e">
        <f t="shared" si="21"/>
        <v>#DIV/0!</v>
      </c>
      <c r="I57" s="94" t="e">
        <f t="shared" si="21"/>
        <v>#DIV/0!</v>
      </c>
      <c r="J57" s="94" t="e">
        <f t="shared" si="21"/>
        <v>#DIV/0!</v>
      </c>
      <c r="K57" s="94" t="e">
        <f t="shared" si="21"/>
        <v>#DIV/0!</v>
      </c>
      <c r="L57" s="94" t="e">
        <f t="shared" si="21"/>
        <v>#DIV/0!</v>
      </c>
      <c r="M57" s="94" t="e">
        <f t="shared" si="21"/>
        <v>#DIV/0!</v>
      </c>
      <c r="N57" s="56" t="e">
        <f>AVERAGE(B57:J57)</f>
        <v>#DIV/0!</v>
      </c>
    </row>
    <row r="58" spans="1:14" ht="15.75" x14ac:dyDescent="0.25">
      <c r="A58" s="93" t="s">
        <v>84</v>
      </c>
      <c r="B58" s="94" t="e">
        <f>B24/B4</f>
        <v>#DIV/0!</v>
      </c>
      <c r="C58" s="94" t="e">
        <f t="shared" ref="C58:L58" si="22">C24/C4</f>
        <v>#DIV/0!</v>
      </c>
      <c r="D58" s="94" t="e">
        <f t="shared" si="22"/>
        <v>#DIV/0!</v>
      </c>
      <c r="E58" s="94" t="e">
        <f t="shared" si="22"/>
        <v>#DIV/0!</v>
      </c>
      <c r="F58" s="94" t="e">
        <f t="shared" si="22"/>
        <v>#DIV/0!</v>
      </c>
      <c r="G58" s="94" t="e">
        <f t="shared" si="22"/>
        <v>#DIV/0!</v>
      </c>
      <c r="H58" s="94" t="e">
        <f t="shared" si="22"/>
        <v>#DIV/0!</v>
      </c>
      <c r="I58" s="94" t="e">
        <f t="shared" si="22"/>
        <v>#DIV/0!</v>
      </c>
      <c r="J58" s="94" t="e">
        <f t="shared" si="22"/>
        <v>#DIV/0!</v>
      </c>
      <c r="K58" s="94" t="e">
        <f t="shared" si="22"/>
        <v>#DIV/0!</v>
      </c>
      <c r="L58" s="94" t="e">
        <f t="shared" si="22"/>
        <v>#DIV/0!</v>
      </c>
      <c r="M58" s="94" t="e">
        <f t="shared" ref="M58" si="23">M57/M49</f>
        <v>#DIV/0!</v>
      </c>
      <c r="N58" s="56" t="e">
        <f>AVERAGE(B58:J58)</f>
        <v>#DIV/0!</v>
      </c>
    </row>
    <row r="59" spans="1:14" ht="15.75" x14ac:dyDescent="0.25">
      <c r="A59" s="93" t="s">
        <v>85</v>
      </c>
      <c r="B59" s="94" t="e">
        <f t="shared" ref="B59:M59" si="24">((B24+B36)/(B4+B10))</f>
        <v>#DIV/0!</v>
      </c>
      <c r="C59" s="94" t="e">
        <f t="shared" si="24"/>
        <v>#DIV/0!</v>
      </c>
      <c r="D59" s="94" t="e">
        <f t="shared" si="24"/>
        <v>#DIV/0!</v>
      </c>
      <c r="E59" s="94" t="e">
        <f t="shared" si="24"/>
        <v>#DIV/0!</v>
      </c>
      <c r="F59" s="94" t="e">
        <f t="shared" si="24"/>
        <v>#DIV/0!</v>
      </c>
      <c r="G59" s="94" t="e">
        <f t="shared" si="24"/>
        <v>#DIV/0!</v>
      </c>
      <c r="H59" s="94" t="e">
        <f t="shared" si="24"/>
        <v>#DIV/0!</v>
      </c>
      <c r="I59" s="94" t="e">
        <f t="shared" si="24"/>
        <v>#DIV/0!</v>
      </c>
      <c r="J59" s="94" t="e">
        <f t="shared" si="24"/>
        <v>#DIV/0!</v>
      </c>
      <c r="K59" s="94" t="e">
        <f t="shared" si="24"/>
        <v>#DIV/0!</v>
      </c>
      <c r="L59" s="94" t="e">
        <f t="shared" si="24"/>
        <v>#DIV/0!</v>
      </c>
      <c r="M59" s="94" t="e">
        <f t="shared" si="24"/>
        <v>#DIV/0!</v>
      </c>
      <c r="N59" s="56" t="e">
        <f>AVERAGE(B59:J59)</f>
        <v>#DIV/0!</v>
      </c>
    </row>
    <row r="60" spans="1:14" ht="15.75" x14ac:dyDescent="0.25">
      <c r="A60" s="93" t="s">
        <v>27</v>
      </c>
      <c r="B60" s="76">
        <f t="shared" ref="B60:M60" si="25">SUM(B23,B35,B42)</f>
        <v>0</v>
      </c>
      <c r="C60" s="76">
        <f t="shared" si="25"/>
        <v>0</v>
      </c>
      <c r="D60" s="76">
        <f t="shared" si="25"/>
        <v>0</v>
      </c>
      <c r="E60" s="76">
        <f t="shared" si="25"/>
        <v>0</v>
      </c>
      <c r="F60" s="76">
        <f t="shared" si="25"/>
        <v>0</v>
      </c>
      <c r="G60" s="76">
        <f t="shared" si="25"/>
        <v>0</v>
      </c>
      <c r="H60" s="76">
        <f t="shared" si="25"/>
        <v>0</v>
      </c>
      <c r="I60" s="76">
        <f t="shared" si="25"/>
        <v>0</v>
      </c>
      <c r="J60" s="76">
        <f t="shared" si="25"/>
        <v>0</v>
      </c>
      <c r="K60" s="76">
        <f t="shared" si="25"/>
        <v>0</v>
      </c>
      <c r="L60" s="76">
        <f t="shared" si="25"/>
        <v>0</v>
      </c>
      <c r="M60" s="76">
        <f t="shared" si="25"/>
        <v>0</v>
      </c>
      <c r="N60" s="49">
        <f>SUM(B60:M60)</f>
        <v>0</v>
      </c>
    </row>
    <row r="61" spans="1:14" ht="15.75" x14ac:dyDescent="0.25">
      <c r="A61" s="93" t="s">
        <v>20</v>
      </c>
      <c r="B61" s="85">
        <f>(B49)</f>
        <v>0</v>
      </c>
      <c r="C61" s="85">
        <f>SUM(B61,C49)</f>
        <v>0</v>
      </c>
      <c r="D61" s="85">
        <f>SUM(C61,D49)</f>
        <v>0</v>
      </c>
      <c r="E61" s="85">
        <f>SUM(D61,E49)</f>
        <v>0</v>
      </c>
      <c r="F61" s="85">
        <f>SUM(E61,F49)</f>
        <v>0</v>
      </c>
      <c r="G61" s="85">
        <f>SUM(F61,G49)</f>
        <v>0</v>
      </c>
      <c r="H61" s="85">
        <f t="shared" ref="H61:M61" si="26">SUM(G61,H49)</f>
        <v>0</v>
      </c>
      <c r="I61" s="85">
        <f t="shared" si="26"/>
        <v>0</v>
      </c>
      <c r="J61" s="85">
        <f t="shared" si="26"/>
        <v>0</v>
      </c>
      <c r="K61" s="85">
        <f t="shared" si="26"/>
        <v>0</v>
      </c>
      <c r="L61" s="85">
        <f t="shared" si="26"/>
        <v>0</v>
      </c>
      <c r="M61" s="85">
        <f t="shared" si="26"/>
        <v>0</v>
      </c>
      <c r="N61" s="49">
        <f>SUM(B61:M61)</f>
        <v>0</v>
      </c>
    </row>
    <row r="62" spans="1:14" ht="15.75" x14ac:dyDescent="0.25">
      <c r="A62" s="93" t="s">
        <v>79</v>
      </c>
      <c r="B62" s="80">
        <f t="shared" ref="B62:M62" si="27">SUM(B7,B13,B46)</f>
        <v>0</v>
      </c>
      <c r="C62" s="80">
        <f t="shared" si="27"/>
        <v>0</v>
      </c>
      <c r="D62" s="80">
        <f>SUM(D7,D13,D46)</f>
        <v>0</v>
      </c>
      <c r="E62" s="80">
        <f t="shared" si="27"/>
        <v>0</v>
      </c>
      <c r="F62" s="80">
        <f t="shared" si="27"/>
        <v>0</v>
      </c>
      <c r="G62" s="80">
        <f t="shared" si="27"/>
        <v>0</v>
      </c>
      <c r="H62" s="80">
        <f t="shared" si="27"/>
        <v>0</v>
      </c>
      <c r="I62" s="80">
        <f t="shared" si="27"/>
        <v>0</v>
      </c>
      <c r="J62" s="80">
        <f t="shared" si="27"/>
        <v>0</v>
      </c>
      <c r="K62" s="80">
        <f t="shared" si="27"/>
        <v>0</v>
      </c>
      <c r="L62" s="80">
        <f t="shared" si="27"/>
        <v>0</v>
      </c>
      <c r="M62" s="80">
        <f t="shared" si="27"/>
        <v>0</v>
      </c>
      <c r="N62" s="49">
        <f>SUM(B62:M62)</f>
        <v>0</v>
      </c>
    </row>
    <row r="65" spans="1:14" ht="15" x14ac:dyDescent="0.2">
      <c r="A65" s="78" t="s">
        <v>87</v>
      </c>
      <c r="B65" s="35"/>
      <c r="C65" s="35"/>
      <c r="D65" s="35"/>
      <c r="E65" s="35"/>
      <c r="F65" s="35"/>
      <c r="G65" s="35"/>
      <c r="H65" s="35"/>
      <c r="I65" s="35"/>
      <c r="J65" s="35"/>
      <c r="K65" s="35"/>
      <c r="L65" s="35"/>
      <c r="M65" s="35"/>
    </row>
    <row r="66" spans="1:14" ht="15.75" x14ac:dyDescent="0.25">
      <c r="A66" s="78"/>
      <c r="B66" s="75" t="s">
        <v>4</v>
      </c>
      <c r="C66" s="75" t="s">
        <v>5</v>
      </c>
      <c r="D66" s="75" t="s">
        <v>6</v>
      </c>
      <c r="E66" s="75" t="s">
        <v>7</v>
      </c>
      <c r="F66" s="75" t="s">
        <v>8</v>
      </c>
      <c r="G66" s="75" t="s">
        <v>9</v>
      </c>
      <c r="H66" s="75" t="s">
        <v>10</v>
      </c>
      <c r="I66" s="75" t="s">
        <v>11</v>
      </c>
      <c r="J66" s="75" t="s">
        <v>12</v>
      </c>
      <c r="K66" s="75" t="s">
        <v>13</v>
      </c>
      <c r="L66" s="75" t="s">
        <v>14</v>
      </c>
      <c r="M66" s="75" t="s">
        <v>15</v>
      </c>
    </row>
    <row r="67" spans="1:14" ht="15.75" x14ac:dyDescent="0.25">
      <c r="A67" s="78" t="s">
        <v>0</v>
      </c>
      <c r="B67" s="76">
        <f>B19</f>
        <v>0</v>
      </c>
      <c r="C67" s="76">
        <f t="shared" ref="C67:M67" si="28">C19</f>
        <v>0</v>
      </c>
      <c r="D67" s="76">
        <f t="shared" si="28"/>
        <v>0</v>
      </c>
      <c r="E67" s="76">
        <f t="shared" si="28"/>
        <v>0</v>
      </c>
      <c r="F67" s="76">
        <f t="shared" si="28"/>
        <v>0</v>
      </c>
      <c r="G67" s="76">
        <f t="shared" si="28"/>
        <v>0</v>
      </c>
      <c r="H67" s="76">
        <f t="shared" si="28"/>
        <v>0</v>
      </c>
      <c r="I67" s="76">
        <f t="shared" si="28"/>
        <v>0</v>
      </c>
      <c r="J67" s="76">
        <f t="shared" si="28"/>
        <v>0</v>
      </c>
      <c r="K67" s="76">
        <f t="shared" si="28"/>
        <v>0</v>
      </c>
      <c r="L67" s="76">
        <f t="shared" si="28"/>
        <v>0</v>
      </c>
      <c r="M67" s="76">
        <f t="shared" si="28"/>
        <v>0</v>
      </c>
    </row>
    <row r="68" spans="1:14" ht="15.75" x14ac:dyDescent="0.25">
      <c r="A68" s="78" t="s">
        <v>1</v>
      </c>
      <c r="B68" s="76">
        <f>B30</f>
        <v>0</v>
      </c>
      <c r="C68" s="76">
        <f t="shared" ref="C68:M68" si="29">C30</f>
        <v>0</v>
      </c>
      <c r="D68" s="76">
        <f t="shared" si="29"/>
        <v>0</v>
      </c>
      <c r="E68" s="76">
        <f t="shared" si="29"/>
        <v>0</v>
      </c>
      <c r="F68" s="76">
        <f t="shared" si="29"/>
        <v>0</v>
      </c>
      <c r="G68" s="76">
        <f t="shared" si="29"/>
        <v>0</v>
      </c>
      <c r="H68" s="76">
        <f t="shared" si="29"/>
        <v>0</v>
      </c>
      <c r="I68" s="76">
        <f t="shared" si="29"/>
        <v>0</v>
      </c>
      <c r="J68" s="76">
        <f t="shared" si="29"/>
        <v>0</v>
      </c>
      <c r="K68" s="76">
        <f t="shared" si="29"/>
        <v>0</v>
      </c>
      <c r="L68" s="76">
        <f t="shared" si="29"/>
        <v>0</v>
      </c>
      <c r="M68" s="76">
        <f t="shared" si="29"/>
        <v>0</v>
      </c>
    </row>
    <row r="69" spans="1:14" ht="16.5" thickBot="1" x14ac:dyDescent="0.3">
      <c r="A69" s="78" t="s">
        <v>66</v>
      </c>
      <c r="B69" s="76">
        <f>B41</f>
        <v>0</v>
      </c>
      <c r="C69" s="76">
        <f t="shared" ref="C69:M69" si="30">C41</f>
        <v>0</v>
      </c>
      <c r="D69" s="76">
        <f t="shared" si="30"/>
        <v>0</v>
      </c>
      <c r="E69" s="76">
        <f t="shared" si="30"/>
        <v>0</v>
      </c>
      <c r="F69" s="76">
        <f t="shared" si="30"/>
        <v>0</v>
      </c>
      <c r="G69" s="76">
        <f t="shared" si="30"/>
        <v>0</v>
      </c>
      <c r="H69" s="76">
        <f t="shared" si="30"/>
        <v>0</v>
      </c>
      <c r="I69" s="76">
        <f t="shared" si="30"/>
        <v>0</v>
      </c>
      <c r="J69" s="76">
        <f t="shared" si="30"/>
        <v>0</v>
      </c>
      <c r="K69" s="76">
        <f t="shared" si="30"/>
        <v>0</v>
      </c>
      <c r="L69" s="76">
        <f t="shared" si="30"/>
        <v>0</v>
      </c>
      <c r="M69" s="76">
        <f t="shared" si="30"/>
        <v>0</v>
      </c>
    </row>
    <row r="70" spans="1:14" ht="15.75" thickBot="1" x14ac:dyDescent="0.25">
      <c r="A70" s="78" t="s">
        <v>67</v>
      </c>
      <c r="B70" s="79">
        <f>SUM(B67:B69)</f>
        <v>0</v>
      </c>
      <c r="C70" s="79">
        <f t="shared" ref="C70:M70" si="31">SUM(C67:C69)</f>
        <v>0</v>
      </c>
      <c r="D70" s="79">
        <f t="shared" si="31"/>
        <v>0</v>
      </c>
      <c r="E70" s="79">
        <f t="shared" si="31"/>
        <v>0</v>
      </c>
      <c r="F70" s="79">
        <f t="shared" si="31"/>
        <v>0</v>
      </c>
      <c r="G70" s="79">
        <f t="shared" si="31"/>
        <v>0</v>
      </c>
      <c r="H70" s="79">
        <f t="shared" si="31"/>
        <v>0</v>
      </c>
      <c r="I70" s="79">
        <f t="shared" si="31"/>
        <v>0</v>
      </c>
      <c r="J70" s="79">
        <f t="shared" si="31"/>
        <v>0</v>
      </c>
      <c r="K70" s="79">
        <f t="shared" si="31"/>
        <v>0</v>
      </c>
      <c r="L70" s="79">
        <f t="shared" si="31"/>
        <v>0</v>
      </c>
      <c r="M70" s="79">
        <f t="shared" si="31"/>
        <v>0</v>
      </c>
      <c r="N70" s="108">
        <f>SUM(B70:M70)</f>
        <v>0</v>
      </c>
    </row>
    <row r="73" spans="1:14" ht="15" x14ac:dyDescent="0.2">
      <c r="A73" s="78" t="s">
        <v>89</v>
      </c>
    </row>
    <row r="74" spans="1:14" ht="16.5" thickBot="1" x14ac:dyDescent="0.3">
      <c r="A74" s="78"/>
      <c r="B74" s="75" t="s">
        <v>4</v>
      </c>
      <c r="C74" s="75" t="s">
        <v>5</v>
      </c>
      <c r="D74" s="75" t="s">
        <v>6</v>
      </c>
      <c r="E74" s="75" t="s">
        <v>7</v>
      </c>
      <c r="F74" s="75" t="s">
        <v>8</v>
      </c>
      <c r="G74" s="75" t="s">
        <v>9</v>
      </c>
      <c r="H74" s="75" t="s">
        <v>10</v>
      </c>
      <c r="I74" s="75" t="s">
        <v>11</v>
      </c>
      <c r="J74" s="75" t="s">
        <v>12</v>
      </c>
      <c r="K74" s="75" t="s">
        <v>13</v>
      </c>
      <c r="L74" s="75" t="s">
        <v>14</v>
      </c>
      <c r="M74" s="75" t="s">
        <v>15</v>
      </c>
    </row>
    <row r="75" spans="1:14" ht="16.5" thickBot="1" x14ac:dyDescent="0.3">
      <c r="A75" s="78" t="s">
        <v>0</v>
      </c>
      <c r="B75" s="112"/>
      <c r="C75" s="112"/>
      <c r="D75" s="112"/>
      <c r="E75" s="112"/>
      <c r="F75" s="112"/>
      <c r="G75" s="112"/>
      <c r="H75" s="76"/>
      <c r="I75" s="76"/>
      <c r="J75" s="76"/>
      <c r="K75" s="76"/>
      <c r="L75" s="106"/>
      <c r="M75" s="107"/>
      <c r="N75" s="111" t="e">
        <f>AVERAGE(B75:M75)</f>
        <v>#DIV/0!</v>
      </c>
    </row>
    <row r="76" spans="1:14" ht="16.5" thickBot="1" x14ac:dyDescent="0.3">
      <c r="A76" s="78" t="s">
        <v>1</v>
      </c>
      <c r="B76" s="112"/>
      <c r="C76" s="112"/>
      <c r="D76" s="112"/>
      <c r="E76" s="112"/>
      <c r="F76" s="112"/>
      <c r="G76" s="112"/>
      <c r="H76" s="76"/>
      <c r="I76" s="76"/>
      <c r="J76" s="76"/>
      <c r="K76" s="76"/>
      <c r="L76" s="106"/>
      <c r="M76" s="107"/>
      <c r="N76" s="111" t="e">
        <f t="shared" ref="N76:N77" si="32">AVERAGE(B76:M76)</f>
        <v>#DIV/0!</v>
      </c>
    </row>
    <row r="77" spans="1:14" ht="16.5" thickBot="1" x14ac:dyDescent="0.3">
      <c r="A77" s="78" t="s">
        <v>66</v>
      </c>
      <c r="B77" s="112"/>
      <c r="C77" s="112"/>
      <c r="D77" s="112"/>
      <c r="E77" s="112"/>
      <c r="F77" s="112"/>
      <c r="G77" s="112"/>
      <c r="H77" s="76"/>
      <c r="I77" s="76"/>
      <c r="J77" s="76"/>
      <c r="K77" s="76"/>
      <c r="L77" s="106"/>
      <c r="M77" s="107"/>
      <c r="N77" s="111" t="e">
        <f t="shared" si="32"/>
        <v>#DIV/0!</v>
      </c>
    </row>
    <row r="78" spans="1:14" ht="15" x14ac:dyDescent="0.2">
      <c r="A78" s="78" t="s">
        <v>88</v>
      </c>
      <c r="B78" s="113"/>
      <c r="C78" s="113"/>
      <c r="D78" s="113"/>
      <c r="E78" s="113"/>
      <c r="F78" s="113"/>
      <c r="G78" s="113"/>
      <c r="H78" s="79"/>
      <c r="I78" s="79"/>
      <c r="J78" s="79"/>
      <c r="K78" s="79"/>
      <c r="L78" s="79"/>
      <c r="M78" s="79"/>
      <c r="N78" s="111" t="e">
        <f>AVERAGE(B78:M78)</f>
        <v>#DIV/0!</v>
      </c>
    </row>
    <row r="79" spans="1:14" x14ac:dyDescent="0.2">
      <c r="N79" s="101" t="s">
        <v>90</v>
      </c>
    </row>
  </sheetData>
  <mergeCells count="1">
    <mergeCell ref="A1:N1"/>
  </mergeCells>
  <pageMargins left="0.25" right="0.25" top="0.75" bottom="0.75" header="0.3" footer="0.3"/>
  <pageSetup scale="74" fitToHeight="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CE20A1-5CD8-4201-BD31-12A354B0DA75}">
  <dimension ref="A1:E61"/>
  <sheetViews>
    <sheetView zoomScale="150" zoomScaleNormal="150" workbookViewId="0">
      <selection activeCell="G15" sqref="G15"/>
    </sheetView>
  </sheetViews>
  <sheetFormatPr defaultRowHeight="12.75" x14ac:dyDescent="0.2"/>
  <cols>
    <col min="1" max="1" width="36" customWidth="1"/>
  </cols>
  <sheetData>
    <row r="1" spans="1:5" ht="16.5" thickBot="1" x14ac:dyDescent="0.3">
      <c r="A1" s="134" t="s">
        <v>3</v>
      </c>
      <c r="B1" s="150">
        <v>2025</v>
      </c>
      <c r="C1" s="157">
        <v>2024</v>
      </c>
      <c r="D1" s="150">
        <v>2023</v>
      </c>
      <c r="E1" s="150">
        <v>2022</v>
      </c>
    </row>
    <row r="2" spans="1:5" ht="15.75" x14ac:dyDescent="0.25">
      <c r="A2" s="135" t="s">
        <v>70</v>
      </c>
      <c r="B2" s="149">
        <v>399</v>
      </c>
      <c r="C2" s="154">
        <v>479</v>
      </c>
      <c r="D2" s="149">
        <v>430</v>
      </c>
      <c r="E2" s="149">
        <v>612</v>
      </c>
    </row>
    <row r="3" spans="1:5" ht="15.75" x14ac:dyDescent="0.25">
      <c r="A3" s="136" t="s">
        <v>69</v>
      </c>
      <c r="B3" s="148">
        <v>131</v>
      </c>
      <c r="C3" s="155">
        <v>203</v>
      </c>
      <c r="D3" s="148">
        <v>166</v>
      </c>
      <c r="E3" s="148">
        <v>322</v>
      </c>
    </row>
    <row r="4" spans="1:5" ht="15.75" x14ac:dyDescent="0.25">
      <c r="A4" s="136" t="s">
        <v>71</v>
      </c>
      <c r="B4" s="148">
        <v>184</v>
      </c>
      <c r="C4" s="155">
        <v>196</v>
      </c>
      <c r="D4" s="148">
        <v>235</v>
      </c>
      <c r="E4" s="148">
        <v>238</v>
      </c>
    </row>
    <row r="5" spans="1:5" ht="15.75" x14ac:dyDescent="0.25">
      <c r="A5" s="136" t="s">
        <v>76</v>
      </c>
      <c r="B5" s="148">
        <v>27</v>
      </c>
      <c r="C5" s="155">
        <v>20</v>
      </c>
      <c r="D5" s="148">
        <v>29</v>
      </c>
      <c r="E5" s="148">
        <v>41</v>
      </c>
    </row>
    <row r="6" spans="1:5" ht="15.75" x14ac:dyDescent="0.25">
      <c r="A6" s="136" t="s">
        <v>77</v>
      </c>
      <c r="B6" s="148">
        <v>4</v>
      </c>
      <c r="C6" s="155">
        <v>2</v>
      </c>
      <c r="D6" s="148">
        <v>0</v>
      </c>
      <c r="E6" s="148">
        <v>0</v>
      </c>
    </row>
    <row r="7" spans="1:5" ht="16.5" thickBot="1" x14ac:dyDescent="0.3">
      <c r="A7" s="137" t="s">
        <v>81</v>
      </c>
      <c r="B7" s="151">
        <v>24</v>
      </c>
      <c r="C7" s="153">
        <v>60</v>
      </c>
      <c r="D7" s="151">
        <v>0</v>
      </c>
      <c r="E7" s="148">
        <v>0</v>
      </c>
    </row>
    <row r="8" spans="1:5" ht="16.5" thickBot="1" x14ac:dyDescent="0.3">
      <c r="A8" s="167"/>
      <c r="B8" s="152"/>
      <c r="C8" s="156"/>
      <c r="D8" s="152"/>
      <c r="E8" s="151"/>
    </row>
    <row r="9" spans="1:5" ht="15.75" x14ac:dyDescent="0.25">
      <c r="A9" s="138" t="s">
        <v>72</v>
      </c>
      <c r="B9" s="149">
        <v>733</v>
      </c>
      <c r="C9" s="154">
        <v>525</v>
      </c>
      <c r="D9" s="149">
        <v>473</v>
      </c>
      <c r="E9" s="149">
        <v>498</v>
      </c>
    </row>
    <row r="10" spans="1:5" ht="15.75" x14ac:dyDescent="0.25">
      <c r="A10" s="136" t="s">
        <v>73</v>
      </c>
      <c r="B10" s="148">
        <v>219</v>
      </c>
      <c r="C10" s="155">
        <v>217</v>
      </c>
      <c r="D10" s="148">
        <v>242</v>
      </c>
      <c r="E10" s="148">
        <v>201</v>
      </c>
    </row>
    <row r="11" spans="1:5" ht="15.75" x14ac:dyDescent="0.25">
      <c r="A11" s="136" t="s">
        <v>74</v>
      </c>
      <c r="B11" s="148">
        <v>237</v>
      </c>
      <c r="C11" s="155">
        <v>212</v>
      </c>
      <c r="D11" s="148">
        <v>198</v>
      </c>
      <c r="E11" s="148">
        <v>216</v>
      </c>
    </row>
    <row r="12" spans="1:5" ht="15.75" x14ac:dyDescent="0.25">
      <c r="A12" s="136" t="s">
        <v>75</v>
      </c>
      <c r="B12" s="148">
        <v>42</v>
      </c>
      <c r="C12" s="155">
        <v>20</v>
      </c>
      <c r="D12" s="148">
        <v>33</v>
      </c>
      <c r="E12" s="148">
        <v>33</v>
      </c>
    </row>
    <row r="13" spans="1:5" ht="15.75" x14ac:dyDescent="0.25">
      <c r="A13" s="136" t="s">
        <v>78</v>
      </c>
      <c r="B13" s="148">
        <v>45</v>
      </c>
      <c r="C13" s="155">
        <v>48</v>
      </c>
      <c r="D13" s="148">
        <v>13</v>
      </c>
      <c r="E13" s="148">
        <v>11</v>
      </c>
    </row>
    <row r="14" spans="1:5" ht="16.5" thickBot="1" x14ac:dyDescent="0.3">
      <c r="A14" s="137" t="s">
        <v>82</v>
      </c>
      <c r="B14" s="151">
        <v>190</v>
      </c>
      <c r="C14" s="153">
        <v>57</v>
      </c>
      <c r="D14" s="151">
        <v>2</v>
      </c>
      <c r="E14" s="148">
        <v>6</v>
      </c>
    </row>
    <row r="15" spans="1:5" ht="19.5" customHeight="1" thickBot="1" x14ac:dyDescent="0.3">
      <c r="A15" s="139" t="s">
        <v>92</v>
      </c>
      <c r="B15" s="152">
        <v>63</v>
      </c>
      <c r="C15" s="156">
        <v>56</v>
      </c>
      <c r="D15" s="160">
        <v>75</v>
      </c>
      <c r="E15" s="151">
        <v>92</v>
      </c>
    </row>
    <row r="16" spans="1:5" ht="15.75" x14ac:dyDescent="0.25">
      <c r="A16" s="140" t="s">
        <v>23</v>
      </c>
      <c r="B16" s="149">
        <v>1195</v>
      </c>
      <c r="C16" s="154">
        <v>1060</v>
      </c>
      <c r="D16" s="149">
        <v>978</v>
      </c>
      <c r="E16" s="149">
        <v>1203</v>
      </c>
    </row>
    <row r="17" spans="1:5" ht="15.75" x14ac:dyDescent="0.25">
      <c r="A17" s="141" t="s">
        <v>17</v>
      </c>
      <c r="B17" s="158" t="s">
        <v>25</v>
      </c>
      <c r="C17" s="159" t="s">
        <v>25</v>
      </c>
      <c r="D17" s="158"/>
      <c r="E17" s="158"/>
    </row>
    <row r="18" spans="1:5" ht="18.75" x14ac:dyDescent="0.3">
      <c r="A18" s="142" t="s">
        <v>40</v>
      </c>
      <c r="B18" s="158"/>
      <c r="C18" s="159"/>
      <c r="D18" s="158"/>
      <c r="E18" s="158"/>
    </row>
    <row r="19" spans="1:5" ht="15.75" x14ac:dyDescent="0.25">
      <c r="A19" s="143" t="s">
        <v>18</v>
      </c>
      <c r="B19" s="148">
        <v>326</v>
      </c>
      <c r="C19" s="155">
        <v>416</v>
      </c>
      <c r="D19" s="148">
        <v>425</v>
      </c>
      <c r="E19" s="148">
        <v>485</v>
      </c>
    </row>
    <row r="20" spans="1:5" ht="15.75" x14ac:dyDescent="0.25">
      <c r="A20" s="143" t="s">
        <v>38</v>
      </c>
      <c r="B20" s="148">
        <v>15</v>
      </c>
      <c r="C20" s="155">
        <v>21</v>
      </c>
      <c r="D20" s="148">
        <v>17</v>
      </c>
      <c r="E20" s="148">
        <v>33</v>
      </c>
    </row>
    <row r="21" spans="1:5" ht="15.75" x14ac:dyDescent="0.25">
      <c r="A21" s="143" t="s">
        <v>39</v>
      </c>
      <c r="B21" s="148">
        <v>4</v>
      </c>
      <c r="C21" s="155">
        <v>7</v>
      </c>
      <c r="D21" s="148">
        <v>8</v>
      </c>
      <c r="E21" s="148">
        <v>41</v>
      </c>
    </row>
    <row r="22" spans="1:5" ht="15.75" x14ac:dyDescent="0.25">
      <c r="A22" s="143" t="s">
        <v>48</v>
      </c>
      <c r="B22" s="148">
        <v>29</v>
      </c>
      <c r="C22" s="155">
        <v>17</v>
      </c>
      <c r="D22" s="148">
        <v>6</v>
      </c>
      <c r="E22" s="148">
        <v>58</v>
      </c>
    </row>
    <row r="23" spans="1:5" ht="15.75" x14ac:dyDescent="0.25">
      <c r="A23" s="143" t="s">
        <v>47</v>
      </c>
      <c r="B23" s="148">
        <v>23</v>
      </c>
      <c r="C23" s="155">
        <v>22</v>
      </c>
      <c r="D23" s="148">
        <v>21</v>
      </c>
      <c r="E23" s="148">
        <v>15</v>
      </c>
    </row>
    <row r="24" spans="1:5" ht="15.75" x14ac:dyDescent="0.25">
      <c r="A24" s="143" t="s">
        <v>19</v>
      </c>
      <c r="B24" s="148">
        <v>17</v>
      </c>
      <c r="C24" s="155">
        <v>11</v>
      </c>
      <c r="D24" s="148">
        <v>16</v>
      </c>
      <c r="E24" s="148">
        <v>20</v>
      </c>
    </row>
    <row r="25" spans="1:5" ht="15.75" x14ac:dyDescent="0.25">
      <c r="A25" s="143" t="s">
        <v>29</v>
      </c>
      <c r="B25" s="148">
        <v>0</v>
      </c>
      <c r="C25" s="155">
        <v>3</v>
      </c>
      <c r="D25" s="148">
        <v>19</v>
      </c>
      <c r="E25" s="148">
        <v>0</v>
      </c>
    </row>
    <row r="26" spans="1:5" ht="15.75" x14ac:dyDescent="0.25">
      <c r="A26" s="144" t="s">
        <v>62</v>
      </c>
      <c r="B26" s="148">
        <v>414</v>
      </c>
      <c r="C26" s="155">
        <v>497</v>
      </c>
      <c r="D26" s="148">
        <v>512</v>
      </c>
      <c r="E26" s="148">
        <v>652</v>
      </c>
    </row>
    <row r="27" spans="1:5" ht="15.75" x14ac:dyDescent="0.25">
      <c r="A27" s="144"/>
      <c r="B27" s="148"/>
      <c r="C27" s="155"/>
      <c r="D27" s="148"/>
      <c r="E27" s="148"/>
    </row>
    <row r="28" spans="1:5" ht="18.75" x14ac:dyDescent="0.3">
      <c r="A28" s="142" t="s">
        <v>1</v>
      </c>
      <c r="B28" s="158"/>
      <c r="C28" s="159"/>
      <c r="D28" s="158"/>
      <c r="E28" s="158"/>
    </row>
    <row r="29" spans="1:5" ht="15.75" x14ac:dyDescent="0.25">
      <c r="A29" s="143" t="s">
        <v>18</v>
      </c>
      <c r="B29" s="148">
        <v>454</v>
      </c>
      <c r="C29" s="155">
        <v>313</v>
      </c>
      <c r="D29" s="148">
        <v>259</v>
      </c>
      <c r="E29" s="148">
        <v>304</v>
      </c>
    </row>
    <row r="30" spans="1:5" ht="15.75" x14ac:dyDescent="0.25">
      <c r="A30" s="143" t="s">
        <v>30</v>
      </c>
      <c r="B30" s="148">
        <v>0</v>
      </c>
      <c r="C30" s="155">
        <v>8</v>
      </c>
      <c r="D30" s="148">
        <v>15</v>
      </c>
      <c r="E30" s="148">
        <v>0</v>
      </c>
    </row>
    <row r="31" spans="1:5" ht="15.75" x14ac:dyDescent="0.25">
      <c r="A31" s="143" t="s">
        <v>44</v>
      </c>
      <c r="B31" s="148">
        <v>13</v>
      </c>
      <c r="C31" s="155">
        <v>8</v>
      </c>
      <c r="D31" s="148">
        <v>6</v>
      </c>
      <c r="E31" s="148">
        <v>11</v>
      </c>
    </row>
    <row r="32" spans="1:5" ht="15.75" x14ac:dyDescent="0.25">
      <c r="A32" s="143" t="s">
        <v>45</v>
      </c>
      <c r="B32" s="148">
        <v>6</v>
      </c>
      <c r="C32" s="155">
        <v>12</v>
      </c>
      <c r="D32" s="148">
        <v>7</v>
      </c>
      <c r="E32" s="148">
        <v>17</v>
      </c>
    </row>
    <row r="33" spans="1:5" ht="15.75" x14ac:dyDescent="0.25">
      <c r="A33" s="143" t="s">
        <v>46</v>
      </c>
      <c r="B33" s="148">
        <v>1</v>
      </c>
      <c r="C33" s="155">
        <v>2</v>
      </c>
      <c r="D33" s="148">
        <v>1</v>
      </c>
      <c r="E33" s="148">
        <v>0</v>
      </c>
    </row>
    <row r="34" spans="1:5" ht="15.75" x14ac:dyDescent="0.25">
      <c r="A34" s="143" t="s">
        <v>47</v>
      </c>
      <c r="B34" s="148">
        <v>2</v>
      </c>
      <c r="C34" s="155">
        <v>0</v>
      </c>
      <c r="D34" s="148">
        <v>9</v>
      </c>
      <c r="E34" s="148">
        <v>2</v>
      </c>
    </row>
    <row r="35" spans="1:5" ht="15.75" x14ac:dyDescent="0.25">
      <c r="A35" s="143" t="s">
        <v>19</v>
      </c>
      <c r="B35" s="148">
        <v>192</v>
      </c>
      <c r="C35" s="155">
        <v>179</v>
      </c>
      <c r="D35" s="148">
        <v>183</v>
      </c>
      <c r="E35" s="148">
        <v>180</v>
      </c>
    </row>
    <row r="36" spans="1:5" ht="15.75" x14ac:dyDescent="0.25">
      <c r="A36" s="143" t="s">
        <v>29</v>
      </c>
      <c r="B36" s="148">
        <v>9</v>
      </c>
      <c r="C36" s="155">
        <v>11</v>
      </c>
      <c r="D36" s="148">
        <v>3</v>
      </c>
      <c r="E36" s="148">
        <v>11</v>
      </c>
    </row>
    <row r="37" spans="1:5" ht="15.75" x14ac:dyDescent="0.25">
      <c r="A37" s="145" t="s">
        <v>68</v>
      </c>
      <c r="B37" s="148">
        <v>677</v>
      </c>
      <c r="C37" s="155">
        <v>533</v>
      </c>
      <c r="D37" s="148">
        <v>485</v>
      </c>
      <c r="E37" s="148">
        <v>539</v>
      </c>
    </row>
    <row r="38" spans="1:5" ht="15.75" x14ac:dyDescent="0.25">
      <c r="A38" s="145"/>
      <c r="B38" s="148"/>
      <c r="C38" s="155"/>
      <c r="D38" s="148"/>
      <c r="E38" s="148"/>
    </row>
    <row r="39" spans="1:5" ht="18.75" x14ac:dyDescent="0.3">
      <c r="A39" s="146" t="s">
        <v>54</v>
      </c>
      <c r="B39" s="158"/>
      <c r="C39" s="159"/>
      <c r="D39" s="158"/>
      <c r="E39" s="158"/>
    </row>
    <row r="40" spans="1:5" ht="15.75" x14ac:dyDescent="0.25">
      <c r="A40" s="143" t="s">
        <v>33</v>
      </c>
      <c r="B40" s="148">
        <v>59</v>
      </c>
      <c r="C40" s="155">
        <v>50</v>
      </c>
      <c r="D40" s="148">
        <v>1</v>
      </c>
      <c r="E40" s="148">
        <v>85</v>
      </c>
    </row>
    <row r="41" spans="1:5" ht="15.75" x14ac:dyDescent="0.25">
      <c r="A41" s="143" t="s">
        <v>28</v>
      </c>
      <c r="B41" s="148">
        <v>0</v>
      </c>
      <c r="C41" s="155">
        <v>0</v>
      </c>
      <c r="D41" s="148">
        <v>46</v>
      </c>
      <c r="E41" s="148">
        <v>11</v>
      </c>
    </row>
    <row r="42" spans="1:5" ht="15.75" x14ac:dyDescent="0.25">
      <c r="A42" s="143" t="s">
        <v>26</v>
      </c>
      <c r="B42" s="148">
        <v>2</v>
      </c>
      <c r="C42" s="155">
        <v>0</v>
      </c>
      <c r="D42" s="148">
        <v>3</v>
      </c>
      <c r="E42" s="148">
        <v>0</v>
      </c>
    </row>
    <row r="43" spans="1:5" ht="15.75" x14ac:dyDescent="0.25">
      <c r="A43" s="143" t="s">
        <v>29</v>
      </c>
      <c r="B43" s="148">
        <v>0</v>
      </c>
      <c r="C43" s="155">
        <v>0</v>
      </c>
      <c r="D43" s="148">
        <v>2</v>
      </c>
      <c r="E43" s="148">
        <v>0</v>
      </c>
    </row>
    <row r="44" spans="1:5" ht="15.75" x14ac:dyDescent="0.25">
      <c r="A44" s="143" t="s">
        <v>49</v>
      </c>
      <c r="B44" s="148">
        <v>0</v>
      </c>
      <c r="C44" s="155">
        <v>0</v>
      </c>
      <c r="D44" s="148">
        <v>0</v>
      </c>
      <c r="E44" s="148">
        <v>0</v>
      </c>
    </row>
    <row r="45" spans="1:5" ht="15.75" x14ac:dyDescent="0.25">
      <c r="A45" s="143" t="s">
        <v>80</v>
      </c>
      <c r="B45" s="148">
        <v>0</v>
      </c>
      <c r="C45" s="155">
        <v>0</v>
      </c>
      <c r="D45" s="148">
        <v>0</v>
      </c>
      <c r="E45" s="148">
        <v>0</v>
      </c>
    </row>
    <row r="46" spans="1:5" ht="15.75" x14ac:dyDescent="0.25">
      <c r="A46" s="145" t="s">
        <v>61</v>
      </c>
      <c r="B46" s="148">
        <v>61</v>
      </c>
      <c r="C46" s="155">
        <v>50</v>
      </c>
      <c r="D46" s="161">
        <v>52</v>
      </c>
      <c r="E46" s="148">
        <v>96</v>
      </c>
    </row>
    <row r="47" spans="1:5" ht="15.75" x14ac:dyDescent="0.25">
      <c r="A47" s="145"/>
      <c r="B47" s="148"/>
      <c r="C47" s="155"/>
      <c r="D47" s="148"/>
      <c r="E47" s="148"/>
    </row>
    <row r="48" spans="1:5" ht="15.75" x14ac:dyDescent="0.25">
      <c r="A48" s="147" t="s">
        <v>24</v>
      </c>
      <c r="B48" s="148">
        <v>1152</v>
      </c>
      <c r="C48" s="155">
        <v>1080</v>
      </c>
      <c r="D48" s="148">
        <v>1049</v>
      </c>
      <c r="E48" s="148">
        <v>1244</v>
      </c>
    </row>
    <row r="49" spans="1:5" ht="15.75" x14ac:dyDescent="0.25">
      <c r="A49" s="147" t="s">
        <v>42</v>
      </c>
      <c r="B49" s="148">
        <v>839</v>
      </c>
      <c r="C49" s="155">
        <v>779</v>
      </c>
      <c r="D49" s="148">
        <v>730</v>
      </c>
      <c r="E49" s="148">
        <v>834</v>
      </c>
    </row>
    <row r="50" spans="1:5" ht="15.75" x14ac:dyDescent="0.25">
      <c r="A50" s="147" t="s">
        <v>35</v>
      </c>
      <c r="B50" s="162">
        <v>0.73</v>
      </c>
      <c r="C50" s="163">
        <v>0.72</v>
      </c>
      <c r="D50" s="162">
        <v>0.7</v>
      </c>
      <c r="E50" s="166">
        <v>0.67041800643086813</v>
      </c>
    </row>
    <row r="51" spans="1:5" ht="15.75" x14ac:dyDescent="0.25">
      <c r="A51" s="147" t="s">
        <v>43</v>
      </c>
      <c r="B51" s="148">
        <v>9</v>
      </c>
      <c r="C51" s="155">
        <v>14</v>
      </c>
      <c r="D51" s="148">
        <v>0</v>
      </c>
      <c r="E51" s="148">
        <v>11</v>
      </c>
    </row>
    <row r="52" spans="1:5" ht="15.75" x14ac:dyDescent="0.25">
      <c r="A52" s="147" t="s">
        <v>31</v>
      </c>
      <c r="B52" s="148">
        <v>214</v>
      </c>
      <c r="C52" s="155">
        <v>117</v>
      </c>
      <c r="D52" s="148">
        <v>0</v>
      </c>
      <c r="E52" s="148">
        <v>10</v>
      </c>
    </row>
    <row r="53" spans="1:5" ht="15.75" x14ac:dyDescent="0.25">
      <c r="A53" s="147" t="s">
        <v>30</v>
      </c>
      <c r="B53" s="148">
        <v>29</v>
      </c>
      <c r="C53" s="155">
        <v>25</v>
      </c>
      <c r="D53" s="148">
        <v>21</v>
      </c>
      <c r="E53" s="148">
        <v>58</v>
      </c>
    </row>
    <row r="54" spans="1:5" ht="15.75" x14ac:dyDescent="0.25">
      <c r="A54" s="147" t="s">
        <v>34</v>
      </c>
      <c r="B54" s="148">
        <v>39</v>
      </c>
      <c r="C54" s="155">
        <v>50</v>
      </c>
      <c r="D54" s="148">
        <v>39</v>
      </c>
      <c r="E54" s="148">
        <v>92</v>
      </c>
    </row>
    <row r="55" spans="1:5" ht="15.75" x14ac:dyDescent="0.25">
      <c r="A55" s="147" t="s">
        <v>36</v>
      </c>
      <c r="B55" s="164">
        <v>3.3000000000000002E-2</v>
      </c>
      <c r="C55" s="165">
        <v>4.6296296296296294E-2</v>
      </c>
      <c r="D55" s="166">
        <v>3.7178265014299335E-2</v>
      </c>
      <c r="E55" s="166">
        <v>7.3954983922829579E-2</v>
      </c>
    </row>
    <row r="56" spans="1:5" ht="15.75" x14ac:dyDescent="0.25">
      <c r="A56" s="147" t="s">
        <v>83</v>
      </c>
      <c r="B56" s="166">
        <v>0.89715362945852961</v>
      </c>
      <c r="C56" s="165">
        <v>0.81476675087524475</v>
      </c>
      <c r="D56" s="162">
        <v>0.64</v>
      </c>
      <c r="E56" s="162">
        <v>0.6</v>
      </c>
    </row>
    <row r="57" spans="1:5" ht="15.75" x14ac:dyDescent="0.25">
      <c r="A57" s="147" t="s">
        <v>84</v>
      </c>
      <c r="B57" s="166">
        <v>0.12788291954958619</v>
      </c>
      <c r="C57" s="165">
        <v>7.3938979680606476E-2</v>
      </c>
      <c r="D57" s="162">
        <v>0.03</v>
      </c>
      <c r="E57" s="162">
        <v>0.02</v>
      </c>
    </row>
    <row r="58" spans="1:5" ht="15.75" x14ac:dyDescent="0.25">
      <c r="A58" s="147" t="s">
        <v>85</v>
      </c>
      <c r="B58" s="162">
        <v>0.61</v>
      </c>
      <c r="C58" s="163">
        <v>0.48</v>
      </c>
      <c r="D58" s="162">
        <v>0.19</v>
      </c>
      <c r="E58" s="166">
        <v>0.16077170418006431</v>
      </c>
    </row>
    <row r="59" spans="1:5" ht="15.75" x14ac:dyDescent="0.25">
      <c r="A59" s="147" t="s">
        <v>27</v>
      </c>
      <c r="B59" s="148">
        <v>25</v>
      </c>
      <c r="C59" s="155">
        <v>22</v>
      </c>
      <c r="D59" s="148">
        <v>30</v>
      </c>
      <c r="E59" s="148">
        <v>17</v>
      </c>
    </row>
    <row r="60" spans="1:5" ht="15.75" x14ac:dyDescent="0.25">
      <c r="A60" s="147" t="s">
        <v>20</v>
      </c>
      <c r="B60" s="148">
        <v>7216</v>
      </c>
      <c r="C60" s="155">
        <v>5706</v>
      </c>
      <c r="D60" s="148">
        <v>1049</v>
      </c>
      <c r="E60" s="148">
        <v>1244</v>
      </c>
    </row>
    <row r="61" spans="1:5" ht="15.75" x14ac:dyDescent="0.25">
      <c r="A61" s="147" t="s">
        <v>79</v>
      </c>
      <c r="B61" s="148">
        <v>49</v>
      </c>
      <c r="C61" s="155">
        <v>50</v>
      </c>
      <c r="D61" s="148">
        <v>74</v>
      </c>
      <c r="E61" s="148">
        <v>100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B03D03FF905F94DB2171A98898D3C97" ma:contentTypeVersion="2" ma:contentTypeDescription="Create a new document." ma:contentTypeScope="" ma:versionID="88d7af8f5ac9e306cf2ad119833672cc">
  <xsd:schema xmlns:xsd="http://www.w3.org/2001/XMLSchema" xmlns:xs="http://www.w3.org/2001/XMLSchema" xmlns:p="http://schemas.microsoft.com/office/2006/metadata/properties" xmlns:ns3="90cdc662-31a0-44b4-b740-f0f0eb5a92a9" targetNamespace="http://schemas.microsoft.com/office/2006/metadata/properties" ma:root="true" ma:fieldsID="9b4189ac3214c528e94df0fde86360c2" ns3:_="">
    <xsd:import namespace="90cdc662-31a0-44b4-b740-f0f0eb5a92a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cdc662-31a0-44b4-b740-f0f0eb5a92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951A644-2C6B-44E6-A6A2-8ADC8C0F4DF6}">
  <ds:schemaRefs>
    <ds:schemaRef ds:uri="90cdc662-31a0-44b4-b740-f0f0eb5a92a9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D7F07412-8BFF-4CF5-891C-A589328F49A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cdc662-31a0-44b4-b740-f0f0eb5a92a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BFE283-23C6-41AE-AE4D-6F572D18F38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3</vt:i4>
      </vt:variant>
    </vt:vector>
  </HeadingPairs>
  <TitlesOfParts>
    <vt:vector size="13" baseType="lpstr">
      <vt:lpstr>2026</vt:lpstr>
      <vt:lpstr>2025</vt:lpstr>
      <vt:lpstr>2024</vt:lpstr>
      <vt:lpstr>2023</vt:lpstr>
      <vt:lpstr>2022</vt:lpstr>
      <vt:lpstr>2021</vt:lpstr>
      <vt:lpstr>2020</vt:lpstr>
      <vt:lpstr>Blank Template</vt:lpstr>
      <vt:lpstr>Year-to-Year Comp</vt:lpstr>
      <vt:lpstr>Fox Hollow</vt:lpstr>
      <vt:lpstr>'2020'!Print_Area</vt:lpstr>
      <vt:lpstr>'2021'!Print_Area</vt:lpstr>
      <vt:lpstr>'2022'!Print_Area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BRHA</dc:creator>
  <cp:lastModifiedBy>Tucker Chase</cp:lastModifiedBy>
  <cp:lastPrinted>2026-05-13T22:06:53Z</cp:lastPrinted>
  <dcterms:created xsi:type="dcterms:W3CDTF">2005-11-30T04:03:28Z</dcterms:created>
  <dcterms:modified xsi:type="dcterms:W3CDTF">2026-06-08T22:58:16Z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0x010100AB03D03FF905F94DB2171A98898D3C97</vt:lpwstr>
  </property>
</Properties>
</file>